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1835" windowHeight="7875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'Men'!$A$1:$J$147</definedName>
    <definedName name="_xlnm.Print_Area" localSheetId="1">'Women'!$A$1:$K$87</definedName>
    <definedName name="_xlnm.Print_Titles" localSheetId="2">'Men'!$1:$4</definedName>
    <definedName name="_xlnm.Print_Titles" localSheetId="1">'Women'!$1:$4</definedName>
  </definedNames>
  <calcPr fullCalcOnLoad="1"/>
</workbook>
</file>

<file path=xl/comments3.xml><?xml version="1.0" encoding="utf-8"?>
<comments xmlns="http://schemas.openxmlformats.org/spreadsheetml/2006/main">
  <authors>
    <author>801911031</author>
  </authors>
  <commentList>
    <comment ref="K132" authorId="0">
      <text>
        <r>
          <rPr>
            <b/>
            <sz val="9"/>
            <rFont val="Tahoma"/>
            <family val="2"/>
          </rPr>
          <t>801911031: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<sst xmlns="http://schemas.openxmlformats.org/spreadsheetml/2006/main" count="1479" uniqueCount="415">
  <si>
    <t>M</t>
  </si>
  <si>
    <t>F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</si>
  <si>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</si>
  <si>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</si>
  <si>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</si>
  <si>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</si>
  <si>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</si>
  <si>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</si>
  <si>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</si>
  <si>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</si>
  <si>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</si>
  <si>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</si>
  <si>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</si>
  <si>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</si>
  <si>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</si>
  <si>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</si>
  <si>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</si>
  <si>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</si>
  <si>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Cat</t>
  </si>
  <si>
    <t>Race</t>
  </si>
  <si>
    <t>B-TEAM</t>
  </si>
  <si>
    <t>C-TEAM</t>
  </si>
  <si>
    <t>D-TEAM</t>
  </si>
  <si>
    <t>E-TEAM</t>
  </si>
  <si>
    <t>Supported by Well Run Sports &amp; Runners World St Albans</t>
  </si>
  <si>
    <t>STATONS MIDWEEK ROAD RACE LEAGUE - DIVISION 2</t>
  </si>
  <si>
    <t>BRX</t>
  </si>
  <si>
    <t>HPX</t>
  </si>
  <si>
    <t>ORH</t>
  </si>
  <si>
    <t>Broxbourne Running Club</t>
  </si>
  <si>
    <t>Herts Phoenix AC</t>
  </si>
  <si>
    <t>ORH 'B'</t>
  </si>
  <si>
    <t>BSRC</t>
  </si>
  <si>
    <t>Bishop Stortford Running Club</t>
  </si>
  <si>
    <t>BSRC 'B'</t>
  </si>
  <si>
    <t>Orion Harriers</t>
  </si>
  <si>
    <t>BSRC 'C'</t>
  </si>
  <si>
    <t>EDM</t>
  </si>
  <si>
    <t>FVS</t>
  </si>
  <si>
    <t>HAR</t>
  </si>
  <si>
    <t>HIT</t>
  </si>
  <si>
    <t>Hitchin Running Club</t>
  </si>
  <si>
    <t>HAR 'B'</t>
  </si>
  <si>
    <t>HAR 'C'</t>
  </si>
  <si>
    <t>Harlow Running Club</t>
  </si>
  <si>
    <t>Fairlands Valley Spartans</t>
  </si>
  <si>
    <t>Edmonton Running Club</t>
  </si>
  <si>
    <t>FVS 'B'</t>
  </si>
  <si>
    <t>FVS 'C'</t>
  </si>
  <si>
    <t>FVS 'D'</t>
  </si>
  <si>
    <t>BSRC 'D'</t>
  </si>
  <si>
    <t>BSRC 'E'</t>
  </si>
  <si>
    <t>POSITIONS AFTER 2 RACES</t>
  </si>
  <si>
    <t>RACE 2 - Chingford 6m - Wednesday 29th May 2013</t>
  </si>
  <si>
    <t>ORH 'C'</t>
  </si>
  <si>
    <t>ORH 'D'</t>
  </si>
  <si>
    <t>ORH 'E'</t>
  </si>
  <si>
    <t>ORH 'F'</t>
  </si>
  <si>
    <t>RACE 3 - Harlow 10k - Wednesday 12th June 2013</t>
  </si>
  <si>
    <t>POSITIONS AFTER 3 RACES</t>
  </si>
  <si>
    <t>Natalie</t>
  </si>
  <si>
    <t>Barnard</t>
  </si>
  <si>
    <t>S</t>
  </si>
  <si>
    <t>Natasha</t>
  </si>
  <si>
    <t>Taylor</t>
  </si>
  <si>
    <t>Paula</t>
  </si>
  <si>
    <t>Reynolds</t>
  </si>
  <si>
    <t>V 35</t>
  </si>
  <si>
    <t>Sandra</t>
  </si>
  <si>
    <t>Daniels</t>
  </si>
  <si>
    <t>V 45</t>
  </si>
  <si>
    <t>Pippa</t>
  </si>
  <si>
    <t>Dowswell</t>
  </si>
  <si>
    <t>Sarah</t>
  </si>
  <si>
    <t>Maidment</t>
  </si>
  <si>
    <t>Claire</t>
  </si>
  <si>
    <t>Jenkinson</t>
  </si>
  <si>
    <t>Liz</t>
  </si>
  <si>
    <t>Anita</t>
  </si>
  <si>
    <t>Vaz</t>
  </si>
  <si>
    <t>Lorraine</t>
  </si>
  <si>
    <t>Pichelski</t>
  </si>
  <si>
    <t>Chris</t>
  </si>
  <si>
    <t>Minas</t>
  </si>
  <si>
    <t>Georgina</t>
  </si>
  <si>
    <t>Bowden</t>
  </si>
  <si>
    <t>Lisa</t>
  </si>
  <si>
    <t>Smith</t>
  </si>
  <si>
    <t>Laura</t>
  </si>
  <si>
    <t>Seaward</t>
  </si>
  <si>
    <t>Katherine</t>
  </si>
  <si>
    <t>Eck</t>
  </si>
  <si>
    <t>Molly</t>
  </si>
  <si>
    <t>Veitch</t>
  </si>
  <si>
    <t>Jo</t>
  </si>
  <si>
    <t>Laing</t>
  </si>
  <si>
    <t>Emma</t>
  </si>
  <si>
    <t>Deary</t>
  </si>
  <si>
    <t>Rhiannon</t>
  </si>
  <si>
    <t>Griffin</t>
  </si>
  <si>
    <t>Jennifer</t>
  </si>
  <si>
    <t>Robertson</t>
  </si>
  <si>
    <t>Julia</t>
  </si>
  <si>
    <t>Gardiner</t>
  </si>
  <si>
    <t>Christine</t>
  </si>
  <si>
    <t>Inch</t>
  </si>
  <si>
    <t>Sharon</t>
  </si>
  <si>
    <t>Rider</t>
  </si>
  <si>
    <t>Catherine</t>
  </si>
  <si>
    <t>Jones</t>
  </si>
  <si>
    <t>Dionne</t>
  </si>
  <si>
    <t>Moores</t>
  </si>
  <si>
    <t>Wright</t>
  </si>
  <si>
    <t>Tracy</t>
  </si>
  <si>
    <t>Pez</t>
  </si>
  <si>
    <t>Wise</t>
  </si>
  <si>
    <t>Mary</t>
  </si>
  <si>
    <t>Armitage</t>
  </si>
  <si>
    <t>Katy</t>
  </si>
  <si>
    <t>Jinks</t>
  </si>
  <si>
    <t>Alison</t>
  </si>
  <si>
    <t>Louise</t>
  </si>
  <si>
    <t>Vacher</t>
  </si>
  <si>
    <t xml:space="preserve">Claire </t>
  </si>
  <si>
    <t xml:space="preserve">Blanchford </t>
  </si>
  <si>
    <t>Helene</t>
  </si>
  <si>
    <t>Miller</t>
  </si>
  <si>
    <t>Victoria</t>
  </si>
  <si>
    <t>Lovelock</t>
  </si>
  <si>
    <t>Clare</t>
  </si>
  <si>
    <t>Flack</t>
  </si>
  <si>
    <t>Julie</t>
  </si>
  <si>
    <t>Simmons</t>
  </si>
  <si>
    <t>V 55</t>
  </si>
  <si>
    <t>Hannah</t>
  </si>
  <si>
    <t>Kelly</t>
  </si>
  <si>
    <t>Marie</t>
  </si>
  <si>
    <t>Colucci</t>
  </si>
  <si>
    <t>Saira</t>
  </si>
  <si>
    <t>Kairim</t>
  </si>
  <si>
    <t>Coker</t>
  </si>
  <si>
    <t>Karen</t>
  </si>
  <si>
    <t>Allworthy</t>
  </si>
  <si>
    <t>Harriet</t>
  </si>
  <si>
    <t>Wyatt</t>
  </si>
  <si>
    <t>Moore</t>
  </si>
  <si>
    <t>Gray</t>
  </si>
  <si>
    <t>Shirley</t>
  </si>
  <si>
    <t>Ball</t>
  </si>
  <si>
    <t>Dawn</t>
  </si>
  <si>
    <t>Easby</t>
  </si>
  <si>
    <t>Ridge</t>
  </si>
  <si>
    <t>Janet</t>
  </si>
  <si>
    <t>Howes</t>
  </si>
  <si>
    <t>Michelle</t>
  </si>
  <si>
    <t>Reeves</t>
  </si>
  <si>
    <t>Jayne</t>
  </si>
  <si>
    <t>Shepherd</t>
  </si>
  <si>
    <t>Aggie</t>
  </si>
  <si>
    <t>Zoe</t>
  </si>
  <si>
    <t>Cook</t>
  </si>
  <si>
    <t>Rust</t>
  </si>
  <si>
    <t xml:space="preserve">Sarah </t>
  </si>
  <si>
    <t>Scotchmer</t>
  </si>
  <si>
    <t>Emily</t>
  </si>
  <si>
    <t>Morrea</t>
  </si>
  <si>
    <t>Joanne</t>
  </si>
  <si>
    <t>Thompson</t>
  </si>
  <si>
    <t>Janice</t>
  </si>
  <si>
    <t>Page</t>
  </si>
  <si>
    <t>Nixon</t>
  </si>
  <si>
    <t>Andrea</t>
  </si>
  <si>
    <t>MacQueen</t>
  </si>
  <si>
    <t>Tricia</t>
  </si>
  <si>
    <t>Hopper</t>
  </si>
  <si>
    <t>Sylvia</t>
  </si>
  <si>
    <t>Tokarska</t>
  </si>
  <si>
    <t>Morris</t>
  </si>
  <si>
    <t>Liversidge</t>
  </si>
  <si>
    <t>Isabel</t>
  </si>
  <si>
    <t>Green</t>
  </si>
  <si>
    <t>Palmer</t>
  </si>
  <si>
    <t>Gill</t>
  </si>
  <si>
    <t>McKever</t>
  </si>
  <si>
    <t>Fiona</t>
  </si>
  <si>
    <t>Sutherland</t>
  </si>
  <si>
    <t>Tracey</t>
  </si>
  <si>
    <t>Ruane</t>
  </si>
  <si>
    <t>Liddle</t>
  </si>
  <si>
    <t>Thorn</t>
  </si>
  <si>
    <t>Nicola</t>
  </si>
  <si>
    <t>Farbridge</t>
  </si>
  <si>
    <t>Beverley</t>
  </si>
  <si>
    <t>Harlow</t>
  </si>
  <si>
    <t>Trudy</t>
  </si>
  <si>
    <t>Lynch</t>
  </si>
  <si>
    <t>Evans</t>
  </si>
  <si>
    <t>Anne</t>
  </si>
  <si>
    <t>De Asha</t>
  </si>
  <si>
    <t>Gauld-Clark</t>
  </si>
  <si>
    <t>V 65</t>
  </si>
  <si>
    <t>Mel</t>
  </si>
  <si>
    <t>Hudd</t>
  </si>
  <si>
    <t>FVS 'E'</t>
  </si>
  <si>
    <t>Landen</t>
  </si>
  <si>
    <t>Cooper</t>
  </si>
  <si>
    <t>Terry</t>
  </si>
  <si>
    <t>Dan</t>
  </si>
  <si>
    <t>Chapman</t>
  </si>
  <si>
    <t>Neil</t>
  </si>
  <si>
    <t>Swift</t>
  </si>
  <si>
    <t>V 40</t>
  </si>
  <si>
    <t>Dave</t>
  </si>
  <si>
    <t>Brock</t>
  </si>
  <si>
    <t>V 50</t>
  </si>
  <si>
    <t>Alan</t>
  </si>
  <si>
    <t>Broughton</t>
  </si>
  <si>
    <t>Bill</t>
  </si>
  <si>
    <t>Bennett</t>
  </si>
  <si>
    <t>Grant</t>
  </si>
  <si>
    <t>Corton</t>
  </si>
  <si>
    <t>Graham</t>
  </si>
  <si>
    <t>Statter</t>
  </si>
  <si>
    <t>John</t>
  </si>
  <si>
    <t>George</t>
  </si>
  <si>
    <t>Thomas</t>
  </si>
  <si>
    <t>V 60</t>
  </si>
  <si>
    <t>Bernie</t>
  </si>
  <si>
    <t>Dawson</t>
  </si>
  <si>
    <t>Simon</t>
  </si>
  <si>
    <t>Childs</t>
  </si>
  <si>
    <t>Andrew</t>
  </si>
  <si>
    <t>Lebau</t>
  </si>
  <si>
    <t>Salvatore</t>
  </si>
  <si>
    <t>Maggiulli</t>
  </si>
  <si>
    <t>Etherden</t>
  </si>
  <si>
    <t>Jeff</t>
  </si>
  <si>
    <t>Lee</t>
  </si>
  <si>
    <t>Matt</t>
  </si>
  <si>
    <t>Woodman</t>
  </si>
  <si>
    <t>Richard</t>
  </si>
  <si>
    <t>Bate</t>
  </si>
  <si>
    <t>Jackson</t>
  </si>
  <si>
    <t>Brian</t>
  </si>
  <si>
    <t>Jenkins</t>
  </si>
  <si>
    <t>Patterson</t>
  </si>
  <si>
    <t>Stephen</t>
  </si>
  <si>
    <t>Prosser</t>
  </si>
  <si>
    <t>Ian</t>
  </si>
  <si>
    <t>Yenney</t>
  </si>
  <si>
    <t>Eeles</t>
  </si>
  <si>
    <t>Charlie</t>
  </si>
  <si>
    <t>Weston</t>
  </si>
  <si>
    <t>James</t>
  </si>
  <si>
    <t>Sale</t>
  </si>
  <si>
    <t>Danny</t>
  </si>
  <si>
    <t>Hukin</t>
  </si>
  <si>
    <t>Little</t>
  </si>
  <si>
    <t>Liam</t>
  </si>
  <si>
    <t>Herbert</t>
  </si>
  <si>
    <t xml:space="preserve">John </t>
  </si>
  <si>
    <t>Martin</t>
  </si>
  <si>
    <t>Dean</t>
  </si>
  <si>
    <t>Carpenter</t>
  </si>
  <si>
    <t>Nicholas</t>
  </si>
  <si>
    <t>Doyle</t>
  </si>
  <si>
    <t>Buddy</t>
  </si>
  <si>
    <t>Todd</t>
  </si>
  <si>
    <t>Howard</t>
  </si>
  <si>
    <t>Sladden</t>
  </si>
  <si>
    <t>Daniel</t>
  </si>
  <si>
    <t>Jephcott</t>
  </si>
  <si>
    <t>Alasdair</t>
  </si>
  <si>
    <t>Weir</t>
  </si>
  <si>
    <t>Andy</t>
  </si>
  <si>
    <t>Terrell</t>
  </si>
  <si>
    <t>Francis</t>
  </si>
  <si>
    <t>Pardoe</t>
  </si>
  <si>
    <t>Stuart</t>
  </si>
  <si>
    <t>Colley</t>
  </si>
  <si>
    <t>Tim</t>
  </si>
  <si>
    <t>Luck</t>
  </si>
  <si>
    <t>Javier</t>
  </si>
  <si>
    <t>Sanchez</t>
  </si>
  <si>
    <t>Bates</t>
  </si>
  <si>
    <t>Johnny</t>
  </si>
  <si>
    <t>Swann</t>
  </si>
  <si>
    <t>Vishal</t>
  </si>
  <si>
    <t>Shah</t>
  </si>
  <si>
    <t>Webb</t>
  </si>
  <si>
    <t>Jon</t>
  </si>
  <si>
    <t>Sypula</t>
  </si>
  <si>
    <t>Steadman</t>
  </si>
  <si>
    <t xml:space="preserve">Stuart </t>
  </si>
  <si>
    <t xml:space="preserve">Mason </t>
  </si>
  <si>
    <t xml:space="preserve">David </t>
  </si>
  <si>
    <t>Wardle</t>
  </si>
  <si>
    <t>Kilroy</t>
  </si>
  <si>
    <t>Tom</t>
  </si>
  <si>
    <t xml:space="preserve">Kearney </t>
  </si>
  <si>
    <t>Mark</t>
  </si>
  <si>
    <t>Goodger</t>
  </si>
  <si>
    <t>Ramage</t>
  </si>
  <si>
    <t>Scott</t>
  </si>
  <si>
    <t>Rouse</t>
  </si>
  <si>
    <t>Rod</t>
  </si>
  <si>
    <t>Medden</t>
  </si>
  <si>
    <t>Damon</t>
  </si>
  <si>
    <t>Cheadle</t>
  </si>
  <si>
    <t>Steve</t>
  </si>
  <si>
    <t>Murtagh</t>
  </si>
  <si>
    <t>Paul</t>
  </si>
  <si>
    <t>Greaves</t>
  </si>
  <si>
    <t>Ramsay</t>
  </si>
  <si>
    <t>Barny</t>
  </si>
  <si>
    <t>Foot</t>
  </si>
  <si>
    <t>Giles</t>
  </si>
  <si>
    <t>Hopkinson</t>
  </si>
  <si>
    <t>Rob</t>
  </si>
  <si>
    <t>Lowe</t>
  </si>
  <si>
    <t>Jeffrey-Read</t>
  </si>
  <si>
    <t>Burkett</t>
  </si>
  <si>
    <t>Michael</t>
  </si>
  <si>
    <t>Woodruff</t>
  </si>
  <si>
    <t>Dunham</t>
  </si>
  <si>
    <t>MacKenzie</t>
  </si>
  <si>
    <t>David</t>
  </si>
  <si>
    <t>Bowker</t>
  </si>
  <si>
    <t>Phil</t>
  </si>
  <si>
    <t>Gale</t>
  </si>
  <si>
    <t>Barnaby</t>
  </si>
  <si>
    <t>Adrian</t>
  </si>
  <si>
    <t>Fell</t>
  </si>
  <si>
    <t>Jim</t>
  </si>
  <si>
    <t>Allen</t>
  </si>
  <si>
    <t>Jason</t>
  </si>
  <si>
    <t>Haigh</t>
  </si>
  <si>
    <t>Lunn</t>
  </si>
  <si>
    <t>Philip</t>
  </si>
  <si>
    <t>Butson</t>
  </si>
  <si>
    <t>Tony</t>
  </si>
  <si>
    <t>Bradford</t>
  </si>
  <si>
    <t>Pete</t>
  </si>
  <si>
    <t>Tennant</t>
  </si>
  <si>
    <t>Monty</t>
  </si>
  <si>
    <t>Lyall</t>
  </si>
  <si>
    <t>Coultrup</t>
  </si>
  <si>
    <t>Barry</t>
  </si>
  <si>
    <t>Osborne</t>
  </si>
  <si>
    <t>Mayfield</t>
  </si>
  <si>
    <t>Graeme</t>
  </si>
  <si>
    <t>Armstrong</t>
  </si>
  <si>
    <t>Roy</t>
  </si>
  <si>
    <t>Steven</t>
  </si>
  <si>
    <t>Bull</t>
  </si>
  <si>
    <t>Quin</t>
  </si>
  <si>
    <t>Broadbent</t>
  </si>
  <si>
    <t>Hazeldene</t>
  </si>
  <si>
    <t>Sean</t>
  </si>
  <si>
    <t>Flynn</t>
  </si>
  <si>
    <t>Gary</t>
  </si>
  <si>
    <t>Bartlett</t>
  </si>
  <si>
    <t>Marc</t>
  </si>
  <si>
    <t>Bibaud</t>
  </si>
  <si>
    <t>Hunt</t>
  </si>
  <si>
    <t>Peter</t>
  </si>
  <si>
    <t>Ayling</t>
  </si>
  <si>
    <t>Justin</t>
  </si>
  <si>
    <t>Patten</t>
  </si>
  <si>
    <t>Pollack</t>
  </si>
  <si>
    <t xml:space="preserve">Phil </t>
  </si>
  <si>
    <t>Barron</t>
  </si>
  <si>
    <t>Williams</t>
  </si>
  <si>
    <t>Corrado</t>
  </si>
  <si>
    <t>Luppi</t>
  </si>
  <si>
    <t>Nichol</t>
  </si>
  <si>
    <t>Chaplin</t>
  </si>
  <si>
    <t>Salisbury</t>
  </si>
  <si>
    <t>Robert</t>
  </si>
  <si>
    <t>Clive</t>
  </si>
  <si>
    <t>Cannon</t>
  </si>
  <si>
    <t xml:space="preserve">Peter </t>
  </si>
  <si>
    <t>Jennings</t>
  </si>
  <si>
    <t>Wilson</t>
  </si>
  <si>
    <t>Jay</t>
  </si>
  <si>
    <t xml:space="preserve">Robin </t>
  </si>
  <si>
    <t>Lozeau</t>
  </si>
  <si>
    <t>Les</t>
  </si>
  <si>
    <t>Thurston</t>
  </si>
  <si>
    <t>Wenzell</t>
  </si>
  <si>
    <t>Mike</t>
  </si>
  <si>
    <t>Pickard</t>
  </si>
  <si>
    <t>Spencer</t>
  </si>
  <si>
    <t>Brooks</t>
  </si>
  <si>
    <t>Basham</t>
  </si>
  <si>
    <t>Baker</t>
  </si>
  <si>
    <t>Roger</t>
  </si>
  <si>
    <t>Biggs</t>
  </si>
  <si>
    <t>Mann</t>
  </si>
  <si>
    <t>Pike</t>
  </si>
  <si>
    <t>Matthieu</t>
  </si>
  <si>
    <t>Militon</t>
  </si>
  <si>
    <t>Bulatis</t>
  </si>
  <si>
    <t>Naresh</t>
  </si>
  <si>
    <t>Trivedi</t>
  </si>
  <si>
    <t>Lambrou</t>
  </si>
  <si>
    <t>Vassos</t>
  </si>
  <si>
    <t>Vassiliou</t>
  </si>
  <si>
    <t>Steed</t>
  </si>
  <si>
    <t>V 70</t>
  </si>
  <si>
    <t>Nick</t>
  </si>
  <si>
    <t>Witcombe</t>
  </si>
  <si>
    <t>Holgate</t>
  </si>
  <si>
    <t>Colin</t>
  </si>
  <si>
    <t>Kevin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</si>
</sst>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d/mm/yy"/>
    <numFmt numFmtId="174" formatCode="dd/mm/yyyy;@"/>
    <numFmt numFmtId="175" formatCode="\(m:ss\)"/>
    <numFmt numFmtId="176" formatCode="#,##0_ ;[Red]\-#,##0\ "/>
    <numFmt numFmtId="177" formatCode="h:m:ss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3" fontId="0" fillId="33" borderId="0" xfId="0" applyNumberFormat="1" applyFont="1" applyFill="1" applyAlignment="1">
      <alignment horizontal="center"/>
    </xf>
    <xf numFmtId="3" fontId="1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13.57421875" style="0" customWidth="1"/>
    <col min="4" max="4" width="2.7109375" style="0" customWidth="1"/>
    <col min="5" max="5" width="5.7109375" style="0" bestFit="1" customWidth="1"/>
    <col min="8" max="8" width="6.140625" style="0" customWidth="1"/>
    <col min="9" max="9" width="5.7109375" style="0" bestFit="1" customWidth="1"/>
    <col min="10" max="10" width="12.8515625" style="0" customWidth="1"/>
    <col min="12" max="12" width="8.7109375" style="0" customWidth="1"/>
    <col min="15" max="26" width="9.140625" style="0" customWidth="1"/>
    <col min="27" max="27" width="5.7109375" style="0" bestFit="1" customWidth="1"/>
    <col min="28" max="28" width="13.57421875" style="0" customWidth="1"/>
    <col min="30" max="30" width="2.7109375" style="0" customWidth="1"/>
    <col min="31" max="31" width="5.7109375" style="0" bestFit="1" customWidth="1"/>
    <col min="34" max="34" width="6.140625" style="0" customWidth="1"/>
    <col min="35" max="35" width="5.7109375" style="0" bestFit="1" customWidth="1"/>
    <col min="36" max="36" width="12.8515625" style="0" customWidth="1"/>
    <col min="38" max="38" width="8.7109375" style="0" customWidth="1"/>
  </cols>
  <sheetData>
    <row r="1" spans="1:40" ht="12.75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AA1" s="7" t="s">
        <v>25</v>
      </c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AA2" s="7" t="s">
        <v>24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2.75">
      <c r="A3" s="7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AA3" s="7" t="s">
        <v>53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5" spans="1:40" s="4" customFormat="1" ht="12.75">
      <c r="A5" s="5" t="s">
        <v>2</v>
      </c>
      <c r="B5" s="6" t="s">
        <v>11</v>
      </c>
      <c r="C5" s="6"/>
      <c r="D5" s="6"/>
      <c r="E5" s="6"/>
      <c r="F5" s="5" t="s">
        <v>12</v>
      </c>
      <c r="G5" s="5" t="s">
        <v>13</v>
      </c>
      <c r="I5" s="5" t="s">
        <v>2</v>
      </c>
      <c r="J5" s="6" t="s">
        <v>14</v>
      </c>
      <c r="K5" s="6"/>
      <c r="L5" s="6"/>
      <c r="M5" s="5" t="s">
        <v>12</v>
      </c>
      <c r="N5" s="5" t="s">
        <v>13</v>
      </c>
      <c r="AA5" s="5" t="s">
        <v>2</v>
      </c>
      <c r="AB5" s="6" t="s">
        <v>11</v>
      </c>
      <c r="AC5" s="6"/>
      <c r="AD5" s="6"/>
      <c r="AE5" s="6"/>
      <c r="AF5" s="5" t="s">
        <v>12</v>
      </c>
      <c r="AG5" s="5" t="s">
        <v>13</v>
      </c>
      <c r="AI5" s="5" t="s">
        <v>2</v>
      </c>
      <c r="AJ5" s="6" t="s">
        <v>14</v>
      </c>
      <c r="AK5" s="6"/>
      <c r="AL5" s="6"/>
      <c r="AM5" s="5" t="s">
        <v>12</v>
      </c>
      <c r="AN5" s="5" t="s">
        <v>13</v>
      </c>
    </row>
    <row r="6" spans="1:40" s="4" customFormat="1" ht="12.75">
      <c r="A6" s="5">
        <v>1</v>
      </c>
      <c r="B6" s="13" t="s">
        <v>45</v>
      </c>
      <c r="C6" s="13"/>
      <c r="D6" s="13"/>
      <c r="E6" s="13"/>
      <c r="F6" s="59">
        <f>Men!$O$3</f>
        <v>222</v>
      </c>
      <c r="G6" s="9">
        <v>8</v>
      </c>
      <c r="I6" s="5">
        <v>1</v>
      </c>
      <c r="J6" s="13" t="s">
        <v>45</v>
      </c>
      <c r="K6" s="13"/>
      <c r="L6" s="13"/>
      <c r="M6" s="9">
        <f>Women!$O$3</f>
        <v>48</v>
      </c>
      <c r="N6" s="9">
        <v>8</v>
      </c>
      <c r="AA6" s="5">
        <v>1</v>
      </c>
      <c r="AB6" s="13" t="s">
        <v>35</v>
      </c>
      <c r="AC6" s="13"/>
      <c r="AD6" s="13"/>
      <c r="AE6" s="13"/>
      <c r="AF6" s="9">
        <v>155</v>
      </c>
      <c r="AG6" s="9">
        <v>8</v>
      </c>
      <c r="AI6" s="5">
        <v>1</v>
      </c>
      <c r="AJ6" s="13" t="s">
        <v>33</v>
      </c>
      <c r="AK6" s="13"/>
      <c r="AL6" s="13"/>
      <c r="AM6" s="9">
        <v>59</v>
      </c>
      <c r="AN6" s="9">
        <v>8</v>
      </c>
    </row>
    <row r="7" spans="1:40" ht="12.75">
      <c r="A7" s="2">
        <v>2</v>
      </c>
      <c r="B7" s="16" t="s">
        <v>35</v>
      </c>
      <c r="C7" s="16"/>
      <c r="D7" s="16"/>
      <c r="E7" s="16"/>
      <c r="F7" s="17">
        <f>Men!$S$3</f>
        <v>327</v>
      </c>
      <c r="G7" s="17">
        <v>7</v>
      </c>
      <c r="I7" s="2">
        <v>2</v>
      </c>
      <c r="J7" s="14" t="s">
        <v>35</v>
      </c>
      <c r="K7" s="14"/>
      <c r="L7" s="14"/>
      <c r="M7" s="10">
        <f>Women!$S$3</f>
        <v>99</v>
      </c>
      <c r="N7" s="10">
        <v>7</v>
      </c>
      <c r="P7" s="4"/>
      <c r="AA7" s="2">
        <v>2</v>
      </c>
      <c r="AB7" s="16" t="s">
        <v>45</v>
      </c>
      <c r="AC7" s="14"/>
      <c r="AD7" s="14"/>
      <c r="AE7" s="14"/>
      <c r="AF7" s="42">
        <v>266</v>
      </c>
      <c r="AG7" s="10">
        <v>7</v>
      </c>
      <c r="AI7" s="2">
        <v>2</v>
      </c>
      <c r="AJ7" s="14" t="s">
        <v>35</v>
      </c>
      <c r="AK7" s="14"/>
      <c r="AL7" s="14"/>
      <c r="AM7" s="10">
        <v>87</v>
      </c>
      <c r="AN7" s="10">
        <v>7</v>
      </c>
    </row>
    <row r="8" spans="1:40" ht="12.75">
      <c r="A8" s="2">
        <v>3</v>
      </c>
      <c r="B8" s="16" t="s">
        <v>44</v>
      </c>
      <c r="C8" s="14"/>
      <c r="D8" s="14"/>
      <c r="E8" s="14"/>
      <c r="F8" s="42">
        <f>Men!$P$3</f>
        <v>379</v>
      </c>
      <c r="G8" s="10">
        <v>6</v>
      </c>
      <c r="I8" s="2">
        <v>3</v>
      </c>
      <c r="J8" s="16" t="s">
        <v>33</v>
      </c>
      <c r="K8" s="16"/>
      <c r="L8" s="16"/>
      <c r="M8" s="17">
        <f>Women!$M$3</f>
        <v>109</v>
      </c>
      <c r="N8" s="17">
        <v>6</v>
      </c>
      <c r="P8" s="4"/>
      <c r="AA8" s="2">
        <v>3</v>
      </c>
      <c r="AB8" s="16" t="s">
        <v>33</v>
      </c>
      <c r="AC8" s="14"/>
      <c r="AD8" s="14"/>
      <c r="AE8" s="14"/>
      <c r="AF8" s="42">
        <v>569</v>
      </c>
      <c r="AG8" s="10">
        <v>6</v>
      </c>
      <c r="AI8" s="2">
        <v>3</v>
      </c>
      <c r="AJ8" s="16" t="s">
        <v>45</v>
      </c>
      <c r="AK8" s="16"/>
      <c r="AL8" s="16"/>
      <c r="AM8" s="17">
        <v>91</v>
      </c>
      <c r="AN8" s="17">
        <v>6</v>
      </c>
    </row>
    <row r="9" spans="1:40" ht="12.75">
      <c r="A9" s="2">
        <v>4</v>
      </c>
      <c r="B9" s="16" t="s">
        <v>33</v>
      </c>
      <c r="C9" s="14"/>
      <c r="D9" s="14"/>
      <c r="E9" s="14"/>
      <c r="F9" s="42">
        <f>Men!$M$3</f>
        <v>506</v>
      </c>
      <c r="G9" s="10">
        <v>5</v>
      </c>
      <c r="I9" s="2">
        <v>4</v>
      </c>
      <c r="J9" s="16" t="s">
        <v>44</v>
      </c>
      <c r="K9" s="16"/>
      <c r="L9" s="16"/>
      <c r="M9" s="17">
        <f>Women!$P$3</f>
        <v>133</v>
      </c>
      <c r="N9" s="17">
        <v>5</v>
      </c>
      <c r="P9" s="4"/>
      <c r="AA9" s="2">
        <v>4</v>
      </c>
      <c r="AB9" s="16" t="s">
        <v>44</v>
      </c>
      <c r="AC9" s="14"/>
      <c r="AD9" s="14"/>
      <c r="AE9" s="14"/>
      <c r="AF9" s="42">
        <v>668</v>
      </c>
      <c r="AG9" s="10">
        <v>5</v>
      </c>
      <c r="AI9" s="2">
        <v>4</v>
      </c>
      <c r="AJ9" s="16" t="s">
        <v>44</v>
      </c>
      <c r="AK9" s="16"/>
      <c r="AL9" s="16"/>
      <c r="AM9" s="17">
        <v>162</v>
      </c>
      <c r="AN9" s="17">
        <v>5</v>
      </c>
    </row>
    <row r="10" spans="1:39" ht="12.75">
      <c r="A10" s="2">
        <v>5</v>
      </c>
      <c r="B10" s="44" t="s">
        <v>47</v>
      </c>
      <c r="C10" s="3"/>
      <c r="D10" s="3"/>
      <c r="E10" s="3"/>
      <c r="F10" s="15">
        <f>Men!$O$149</f>
        <v>781</v>
      </c>
      <c r="G10" s="2"/>
      <c r="I10" s="2">
        <v>5</v>
      </c>
      <c r="J10" s="41" t="s">
        <v>47</v>
      </c>
      <c r="K10" s="3"/>
      <c r="L10" s="3"/>
      <c r="M10" s="15">
        <f>Women!$O$89</f>
        <v>189</v>
      </c>
      <c r="P10" s="4"/>
      <c r="AA10" s="2">
        <v>5</v>
      </c>
      <c r="AB10" s="44" t="s">
        <v>31</v>
      </c>
      <c r="AC10" s="3"/>
      <c r="AD10" s="3"/>
      <c r="AE10" s="3"/>
      <c r="AF10" s="15">
        <v>700</v>
      </c>
      <c r="AG10" s="2"/>
      <c r="AI10" s="2">
        <v>5</v>
      </c>
      <c r="AJ10" s="44" t="s">
        <v>31</v>
      </c>
      <c r="AM10" s="2">
        <v>197</v>
      </c>
    </row>
    <row r="11" spans="1:39" ht="12.75">
      <c r="A11" s="2">
        <v>6</v>
      </c>
      <c r="B11" s="44" t="s">
        <v>42</v>
      </c>
      <c r="C11" s="3"/>
      <c r="D11" s="3"/>
      <c r="E11" s="3"/>
      <c r="F11" s="15">
        <f>Men!$P$149</f>
        <v>1009</v>
      </c>
      <c r="G11" s="2"/>
      <c r="I11" s="2">
        <v>6</v>
      </c>
      <c r="J11" s="16" t="s">
        <v>46</v>
      </c>
      <c r="K11" s="14"/>
      <c r="L11" s="14"/>
      <c r="M11" s="10">
        <f>Women!$N$3</f>
        <v>250</v>
      </c>
      <c r="N11" s="10">
        <v>4</v>
      </c>
      <c r="P11" s="4"/>
      <c r="AA11" s="2">
        <v>6</v>
      </c>
      <c r="AB11" s="44" t="s">
        <v>47</v>
      </c>
      <c r="AC11" s="3"/>
      <c r="AD11" s="3"/>
      <c r="AE11" s="3"/>
      <c r="AF11" s="15">
        <v>871</v>
      </c>
      <c r="AG11" s="2"/>
      <c r="AI11" s="2">
        <v>6</v>
      </c>
      <c r="AJ11" s="41" t="s">
        <v>34</v>
      </c>
      <c r="AM11" s="15">
        <v>218</v>
      </c>
    </row>
    <row r="12" spans="1:39" ht="12.75">
      <c r="A12" s="2">
        <v>7</v>
      </c>
      <c r="B12" s="16" t="s">
        <v>41</v>
      </c>
      <c r="C12" s="16"/>
      <c r="D12" s="16"/>
      <c r="E12" s="16"/>
      <c r="F12" s="58">
        <f>Men!$Q$3</f>
        <v>1194</v>
      </c>
      <c r="G12" s="17">
        <v>4</v>
      </c>
      <c r="I12" s="2">
        <v>7</v>
      </c>
      <c r="J12" s="41" t="s">
        <v>34</v>
      </c>
      <c r="M12" s="15">
        <f>Women!M89</f>
        <v>265</v>
      </c>
      <c r="P12" s="4"/>
      <c r="AA12" s="2">
        <v>7</v>
      </c>
      <c r="AB12" s="16" t="s">
        <v>30</v>
      </c>
      <c r="AC12" s="14"/>
      <c r="AD12" s="14"/>
      <c r="AE12" s="14"/>
      <c r="AF12" s="42">
        <v>988</v>
      </c>
      <c r="AG12" s="10">
        <v>4</v>
      </c>
      <c r="AI12" s="2">
        <v>7</v>
      </c>
      <c r="AJ12" s="41" t="s">
        <v>47</v>
      </c>
      <c r="AK12" s="3"/>
      <c r="AL12" s="3"/>
      <c r="AM12" s="15">
        <v>229</v>
      </c>
    </row>
    <row r="13" spans="1:40" ht="12.75">
      <c r="A13" s="2">
        <v>8</v>
      </c>
      <c r="B13" s="16" t="s">
        <v>29</v>
      </c>
      <c r="C13" s="14"/>
      <c r="D13" s="14"/>
      <c r="E13" s="14"/>
      <c r="F13" s="42">
        <f>Men!$L$3</f>
        <v>1216</v>
      </c>
      <c r="G13" s="10">
        <v>3</v>
      </c>
      <c r="I13" s="2">
        <v>8</v>
      </c>
      <c r="J13" s="44" t="s">
        <v>31</v>
      </c>
      <c r="M13" s="2">
        <f>Women!$S$89</f>
        <v>276</v>
      </c>
      <c r="P13" s="4"/>
      <c r="AA13" s="2">
        <v>8</v>
      </c>
      <c r="AB13" s="16" t="s">
        <v>29</v>
      </c>
      <c r="AC13" s="14"/>
      <c r="AD13" s="14"/>
      <c r="AE13" s="14"/>
      <c r="AF13" s="42">
        <v>1167</v>
      </c>
      <c r="AG13" s="10">
        <v>3</v>
      </c>
      <c r="AI13" s="2">
        <v>8</v>
      </c>
      <c r="AJ13" s="14" t="s">
        <v>29</v>
      </c>
      <c r="AK13" s="14"/>
      <c r="AL13" s="14"/>
      <c r="AM13" s="10">
        <v>251</v>
      </c>
      <c r="AN13" s="10">
        <v>4</v>
      </c>
    </row>
    <row r="14" spans="1:40" ht="12.75">
      <c r="A14" s="2">
        <v>9</v>
      </c>
      <c r="B14" s="16" t="s">
        <v>30</v>
      </c>
      <c r="C14" s="14"/>
      <c r="D14" s="14"/>
      <c r="E14" s="14"/>
      <c r="F14" s="42">
        <f>Men!$R$3</f>
        <v>1224</v>
      </c>
      <c r="G14" s="10">
        <v>2</v>
      </c>
      <c r="I14" s="2">
        <v>9</v>
      </c>
      <c r="J14" s="44" t="s">
        <v>48</v>
      </c>
      <c r="K14" s="3"/>
      <c r="L14" s="3"/>
      <c r="M14" s="15">
        <f>Women!$O$92</f>
        <v>315</v>
      </c>
      <c r="P14" s="4"/>
      <c r="AA14" s="2">
        <v>9</v>
      </c>
      <c r="AB14" s="16" t="s">
        <v>41</v>
      </c>
      <c r="AC14" s="16"/>
      <c r="AD14" s="16"/>
      <c r="AE14" s="16"/>
      <c r="AF14" s="58">
        <v>1292</v>
      </c>
      <c r="AG14" s="17">
        <v>2</v>
      </c>
      <c r="AI14" s="2">
        <v>9</v>
      </c>
      <c r="AJ14" s="57" t="s">
        <v>54</v>
      </c>
      <c r="AK14" s="57"/>
      <c r="AL14" s="57"/>
      <c r="AM14" s="8">
        <v>324</v>
      </c>
      <c r="AN14" s="8"/>
    </row>
    <row r="15" spans="1:40" ht="12.75">
      <c r="A15" s="2">
        <v>10</v>
      </c>
      <c r="B15" s="44" t="s">
        <v>34</v>
      </c>
      <c r="F15" s="15">
        <f>Men!$M$149</f>
        <v>1224</v>
      </c>
      <c r="I15" s="2">
        <v>10</v>
      </c>
      <c r="J15" s="14" t="s">
        <v>29</v>
      </c>
      <c r="K15" s="14"/>
      <c r="L15" s="14"/>
      <c r="M15" s="10">
        <f>Women!$L$3</f>
        <v>344</v>
      </c>
      <c r="N15" s="10">
        <v>3</v>
      </c>
      <c r="P15" s="4"/>
      <c r="AA15" s="2">
        <v>10</v>
      </c>
      <c r="AB15" s="44" t="s">
        <v>34</v>
      </c>
      <c r="AF15" s="15">
        <v>1331</v>
      </c>
      <c r="AI15" s="2">
        <v>10</v>
      </c>
      <c r="AJ15" s="16" t="s">
        <v>46</v>
      </c>
      <c r="AK15" s="14"/>
      <c r="AL15" s="14"/>
      <c r="AM15" s="10">
        <v>380</v>
      </c>
      <c r="AN15" s="10">
        <v>3</v>
      </c>
    </row>
    <row r="16" spans="1:39" ht="12.75">
      <c r="A16" s="2">
        <v>11</v>
      </c>
      <c r="B16" s="16" t="s">
        <v>46</v>
      </c>
      <c r="C16" s="14"/>
      <c r="D16" s="14"/>
      <c r="E16" s="14"/>
      <c r="F16" s="42">
        <f>Men!$N$3</f>
        <v>1350</v>
      </c>
      <c r="G16" s="10">
        <v>1</v>
      </c>
      <c r="I16" s="2">
        <v>11</v>
      </c>
      <c r="J16" s="14" t="s">
        <v>41</v>
      </c>
      <c r="K16" s="14"/>
      <c r="L16" s="14"/>
      <c r="M16" s="10">
        <f>Women!$Q$3</f>
        <v>388</v>
      </c>
      <c r="N16" s="10">
        <v>2</v>
      </c>
      <c r="AA16" s="2">
        <v>11</v>
      </c>
      <c r="AB16" s="16" t="s">
        <v>46</v>
      </c>
      <c r="AC16" s="14"/>
      <c r="AD16" s="14"/>
      <c r="AE16" s="14"/>
      <c r="AF16" s="42">
        <v>1383</v>
      </c>
      <c r="AG16" s="10">
        <v>1</v>
      </c>
      <c r="AI16" s="2">
        <v>11</v>
      </c>
      <c r="AJ16" s="41" t="s">
        <v>36</v>
      </c>
      <c r="AM16" s="15">
        <v>406</v>
      </c>
    </row>
    <row r="17" spans="1:39" ht="12.75">
      <c r="A17" s="2"/>
      <c r="I17" s="2">
        <v>12</v>
      </c>
      <c r="J17" s="41" t="s">
        <v>36</v>
      </c>
      <c r="M17" s="15">
        <f>Women!M92</f>
        <v>396</v>
      </c>
      <c r="AA17" s="2"/>
      <c r="AI17" s="2">
        <v>12</v>
      </c>
      <c r="AJ17" s="44" t="s">
        <v>48</v>
      </c>
      <c r="AK17" s="3"/>
      <c r="AL17" s="3"/>
      <c r="AM17" s="15">
        <v>411</v>
      </c>
    </row>
    <row r="18" spans="1:40" ht="12.75">
      <c r="A18" s="2"/>
      <c r="B18" s="44"/>
      <c r="C18" s="3"/>
      <c r="D18" s="3"/>
      <c r="E18" s="3"/>
      <c r="F18" s="15"/>
      <c r="I18" s="2">
        <v>13</v>
      </c>
      <c r="J18" s="14" t="s">
        <v>30</v>
      </c>
      <c r="K18" s="14"/>
      <c r="L18" s="14"/>
      <c r="M18" s="10">
        <f>Women!$R$3</f>
        <v>400</v>
      </c>
      <c r="N18" s="10">
        <v>1</v>
      </c>
      <c r="AA18" s="2"/>
      <c r="AB18" s="44"/>
      <c r="AC18" s="3"/>
      <c r="AD18" s="3"/>
      <c r="AE18" s="3"/>
      <c r="AF18" s="15"/>
      <c r="AI18" s="2">
        <v>13</v>
      </c>
      <c r="AJ18" s="14" t="s">
        <v>41</v>
      </c>
      <c r="AK18" s="14"/>
      <c r="AL18" s="14"/>
      <c r="AM18" s="10">
        <v>427</v>
      </c>
      <c r="AN18" s="10">
        <v>2</v>
      </c>
    </row>
    <row r="19" spans="1:39" ht="12.75">
      <c r="A19" s="2"/>
      <c r="B19" s="40"/>
      <c r="C19" s="3"/>
      <c r="D19" s="3"/>
      <c r="E19" s="3"/>
      <c r="F19" s="15"/>
      <c r="G19" s="2"/>
      <c r="I19" s="2"/>
      <c r="AA19" s="2"/>
      <c r="AB19" s="3"/>
      <c r="AC19" s="3"/>
      <c r="AD19" s="3"/>
      <c r="AE19" s="3"/>
      <c r="AF19" s="15"/>
      <c r="AI19" s="2">
        <v>14</v>
      </c>
      <c r="AJ19" s="41" t="s">
        <v>42</v>
      </c>
      <c r="AM19" s="2">
        <v>431</v>
      </c>
    </row>
    <row r="20" spans="2:40" ht="12.75">
      <c r="B20" s="3"/>
      <c r="C20" s="3"/>
      <c r="D20" s="3"/>
      <c r="E20" s="18" t="s">
        <v>2</v>
      </c>
      <c r="F20" s="19" t="s">
        <v>15</v>
      </c>
      <c r="G20" s="19"/>
      <c r="H20" s="19"/>
      <c r="I20" s="20"/>
      <c r="J20" s="21" t="s">
        <v>12</v>
      </c>
      <c r="K20" s="22" t="s">
        <v>13</v>
      </c>
      <c r="L20" s="3"/>
      <c r="M20" s="2"/>
      <c r="N20" s="2"/>
      <c r="O20" s="4"/>
      <c r="AA20" s="2"/>
      <c r="AB20" s="3"/>
      <c r="AC20" s="3"/>
      <c r="AD20" s="3"/>
      <c r="AE20" s="3"/>
      <c r="AF20" s="15"/>
      <c r="AI20" s="2">
        <v>15</v>
      </c>
      <c r="AJ20" s="57" t="s">
        <v>55</v>
      </c>
      <c r="AK20" s="57"/>
      <c r="AL20" s="57"/>
      <c r="AM20" s="8">
        <v>456</v>
      </c>
      <c r="AN20" s="8"/>
    </row>
    <row r="21" spans="1:40" ht="12.75">
      <c r="A21" s="4"/>
      <c r="B21" s="4"/>
      <c r="C21" s="4"/>
      <c r="D21" s="4"/>
      <c r="E21" s="23">
        <v>1</v>
      </c>
      <c r="F21" s="24" t="s">
        <v>45</v>
      </c>
      <c r="G21" s="24"/>
      <c r="H21" s="24"/>
      <c r="I21" s="25"/>
      <c r="J21" s="48">
        <f>F6+M6</f>
        <v>270</v>
      </c>
      <c r="K21" s="26">
        <f>G6+N6</f>
        <v>16</v>
      </c>
      <c r="L21" s="6"/>
      <c r="M21" s="5"/>
      <c r="N21" s="5"/>
      <c r="AA21" s="2"/>
      <c r="AB21" s="3"/>
      <c r="AC21" s="3"/>
      <c r="AD21" s="3"/>
      <c r="AE21" s="3"/>
      <c r="AF21" s="15"/>
      <c r="AI21" s="2">
        <v>16</v>
      </c>
      <c r="AJ21" s="14" t="s">
        <v>30</v>
      </c>
      <c r="AK21" s="14"/>
      <c r="AL21" s="14"/>
      <c r="AM21" s="10">
        <v>570</v>
      </c>
      <c r="AN21" s="10">
        <v>0</v>
      </c>
    </row>
    <row r="22" spans="5:35" ht="12.75">
      <c r="E22" s="27">
        <v>2</v>
      </c>
      <c r="F22" s="49" t="s">
        <v>35</v>
      </c>
      <c r="G22" s="49"/>
      <c r="H22" s="49"/>
      <c r="I22" s="50"/>
      <c r="J22" s="55">
        <f>F7+M7</f>
        <v>426</v>
      </c>
      <c r="K22" s="51">
        <f>G7+N7</f>
        <v>14</v>
      </c>
      <c r="L22" s="3"/>
      <c r="M22" s="2"/>
      <c r="N22" s="2"/>
      <c r="AA22" s="2"/>
      <c r="AB22" s="40"/>
      <c r="AC22" s="3"/>
      <c r="AD22" s="3"/>
      <c r="AE22" s="3"/>
      <c r="AF22" s="15"/>
      <c r="AG22" s="2"/>
      <c r="AI22" s="2"/>
    </row>
    <row r="23" spans="5:40" ht="12.75">
      <c r="E23" s="27">
        <v>3</v>
      </c>
      <c r="F23" s="28" t="s">
        <v>44</v>
      </c>
      <c r="G23" s="28"/>
      <c r="H23" s="28"/>
      <c r="I23" s="29"/>
      <c r="J23" s="35">
        <f>F8+M9</f>
        <v>512</v>
      </c>
      <c r="K23" s="30">
        <f>G8+N9</f>
        <v>11</v>
      </c>
      <c r="L23" s="3"/>
      <c r="M23" s="2"/>
      <c r="N23" s="2"/>
      <c r="AB23" s="3"/>
      <c r="AC23" s="3"/>
      <c r="AD23" s="3"/>
      <c r="AE23" s="18" t="s">
        <v>2</v>
      </c>
      <c r="AF23" s="19" t="s">
        <v>15</v>
      </c>
      <c r="AG23" s="19"/>
      <c r="AH23" s="19"/>
      <c r="AI23" s="20"/>
      <c r="AJ23" s="21" t="s">
        <v>12</v>
      </c>
      <c r="AK23" s="22" t="s">
        <v>13</v>
      </c>
      <c r="AL23" s="3"/>
      <c r="AM23" s="2"/>
      <c r="AN23" s="2"/>
    </row>
    <row r="24" spans="5:40" ht="12.75">
      <c r="E24" s="27">
        <v>4</v>
      </c>
      <c r="F24" s="28" t="s">
        <v>33</v>
      </c>
      <c r="G24" s="28"/>
      <c r="H24" s="28"/>
      <c r="I24" s="29"/>
      <c r="J24" s="35">
        <f>F9+M8</f>
        <v>615</v>
      </c>
      <c r="K24" s="30">
        <f>G9+N8</f>
        <v>11</v>
      </c>
      <c r="L24" s="3"/>
      <c r="M24" s="2"/>
      <c r="N24" s="2"/>
      <c r="AA24" s="4"/>
      <c r="AB24" s="4"/>
      <c r="AC24" s="4"/>
      <c r="AD24" s="4"/>
      <c r="AE24" s="23">
        <v>1</v>
      </c>
      <c r="AF24" s="24" t="s">
        <v>35</v>
      </c>
      <c r="AG24" s="24"/>
      <c r="AH24" s="24"/>
      <c r="AI24" s="25"/>
      <c r="AJ24" s="48">
        <v>242</v>
      </c>
      <c r="AK24" s="26">
        <v>15</v>
      </c>
      <c r="AL24" s="6"/>
      <c r="AM24" s="5"/>
      <c r="AN24" s="5"/>
    </row>
    <row r="25" spans="1:40" s="4" customFormat="1" ht="12.75">
      <c r="A25"/>
      <c r="B25"/>
      <c r="C25"/>
      <c r="D25"/>
      <c r="E25" s="27">
        <v>5</v>
      </c>
      <c r="F25" s="28" t="s">
        <v>29</v>
      </c>
      <c r="G25" s="28"/>
      <c r="H25" s="28"/>
      <c r="I25" s="29"/>
      <c r="J25" s="35">
        <f>F13+M15</f>
        <v>1560</v>
      </c>
      <c r="K25" s="30">
        <f>G13+N15</f>
        <v>6</v>
      </c>
      <c r="L25" s="3"/>
      <c r="M25" s="2"/>
      <c r="N25" s="2"/>
      <c r="O25"/>
      <c r="AA25"/>
      <c r="AB25"/>
      <c r="AC25"/>
      <c r="AD25"/>
      <c r="AE25" s="27">
        <v>2</v>
      </c>
      <c r="AF25" s="28" t="s">
        <v>33</v>
      </c>
      <c r="AG25" s="28"/>
      <c r="AH25" s="28"/>
      <c r="AI25" s="29"/>
      <c r="AJ25" s="35">
        <v>628</v>
      </c>
      <c r="AK25" s="30">
        <v>14</v>
      </c>
      <c r="AL25" s="3"/>
      <c r="AM25" s="2"/>
      <c r="AN25" s="2"/>
    </row>
    <row r="26" spans="5:40" ht="12.75">
      <c r="E26" s="27">
        <v>6</v>
      </c>
      <c r="F26" s="28" t="s">
        <v>41</v>
      </c>
      <c r="G26" s="28"/>
      <c r="H26" s="28"/>
      <c r="I26" s="29"/>
      <c r="J26" s="35">
        <f>F12+M16</f>
        <v>1582</v>
      </c>
      <c r="K26" s="30">
        <f>G12+N16</f>
        <v>6</v>
      </c>
      <c r="L26" s="3"/>
      <c r="M26" s="2"/>
      <c r="N26" s="2"/>
      <c r="AE26" s="27">
        <v>3</v>
      </c>
      <c r="AF26" s="28" t="s">
        <v>45</v>
      </c>
      <c r="AG26" s="28"/>
      <c r="AH26" s="28"/>
      <c r="AI26" s="29"/>
      <c r="AJ26" s="35">
        <v>357</v>
      </c>
      <c r="AK26" s="30">
        <v>13</v>
      </c>
      <c r="AL26" s="3"/>
      <c r="AM26" s="2"/>
      <c r="AN26" s="2"/>
    </row>
    <row r="27" spans="5:40" ht="12.75">
      <c r="E27" s="27">
        <v>7</v>
      </c>
      <c r="F27" s="28" t="s">
        <v>46</v>
      </c>
      <c r="G27" s="28"/>
      <c r="H27" s="28"/>
      <c r="I27" s="29"/>
      <c r="J27" s="35">
        <f>F16+M11</f>
        <v>1600</v>
      </c>
      <c r="K27" s="30">
        <f>G16+N11</f>
        <v>5</v>
      </c>
      <c r="L27" s="3"/>
      <c r="M27" s="2"/>
      <c r="N27" s="2"/>
      <c r="AE27" s="27">
        <v>4</v>
      </c>
      <c r="AF27" s="28" t="s">
        <v>44</v>
      </c>
      <c r="AG27" s="28"/>
      <c r="AH27" s="28"/>
      <c r="AI27" s="29"/>
      <c r="AJ27" s="35">
        <v>830</v>
      </c>
      <c r="AK27" s="30">
        <v>10</v>
      </c>
      <c r="AL27" s="3"/>
      <c r="AM27" s="2"/>
      <c r="AN27" s="2"/>
    </row>
    <row r="28" spans="5:40" ht="12.75">
      <c r="E28" s="31">
        <v>8</v>
      </c>
      <c r="F28" s="32" t="s">
        <v>30</v>
      </c>
      <c r="G28" s="32"/>
      <c r="H28" s="32"/>
      <c r="I28" s="33"/>
      <c r="J28" s="36">
        <f>F14+M18</f>
        <v>1624</v>
      </c>
      <c r="K28" s="34">
        <f>G14+N18</f>
        <v>3</v>
      </c>
      <c r="L28" s="3"/>
      <c r="M28" s="2"/>
      <c r="N28" s="2"/>
      <c r="AE28" s="27">
        <v>5</v>
      </c>
      <c r="AF28" s="28" t="s">
        <v>29</v>
      </c>
      <c r="AG28" s="28"/>
      <c r="AH28" s="28"/>
      <c r="AI28" s="29"/>
      <c r="AJ28" s="35">
        <v>1418</v>
      </c>
      <c r="AK28" s="30">
        <v>7</v>
      </c>
      <c r="AL28" s="3"/>
      <c r="AM28" s="2"/>
      <c r="AN28" s="2"/>
    </row>
    <row r="29" spans="2:40" ht="12.75">
      <c r="B29" s="3"/>
      <c r="C29" s="3"/>
      <c r="D29" s="3"/>
      <c r="E29" s="3"/>
      <c r="F29" s="2"/>
      <c r="G29" s="2"/>
      <c r="J29" s="3"/>
      <c r="K29" s="3"/>
      <c r="L29" s="3"/>
      <c r="M29" s="2"/>
      <c r="N29" s="2"/>
      <c r="O29" s="4"/>
      <c r="AE29" s="27">
        <v>6</v>
      </c>
      <c r="AF29" s="28" t="s">
        <v>30</v>
      </c>
      <c r="AG29" s="28"/>
      <c r="AH29" s="28"/>
      <c r="AI29" s="29"/>
      <c r="AJ29" s="35">
        <v>1558</v>
      </c>
      <c r="AK29" s="30">
        <v>4</v>
      </c>
      <c r="AL29" s="3"/>
      <c r="AM29" s="2"/>
      <c r="AN29" s="2"/>
    </row>
    <row r="30" spans="1:40" ht="12.75">
      <c r="A30" s="5" t="s">
        <v>2</v>
      </c>
      <c r="B30" s="6" t="s">
        <v>16</v>
      </c>
      <c r="C30" s="6"/>
      <c r="D30" s="6"/>
      <c r="E30" s="6"/>
      <c r="F30" s="5" t="s">
        <v>12</v>
      </c>
      <c r="G30" s="5" t="s">
        <v>13</v>
      </c>
      <c r="H30" s="4"/>
      <c r="I30" s="5" t="s">
        <v>2</v>
      </c>
      <c r="J30" s="6" t="s">
        <v>17</v>
      </c>
      <c r="K30" s="6"/>
      <c r="L30" s="6"/>
      <c r="M30" s="5" t="s">
        <v>12</v>
      </c>
      <c r="N30" s="5" t="s">
        <v>13</v>
      </c>
      <c r="O30" s="4"/>
      <c r="AE30" s="27">
        <v>7</v>
      </c>
      <c r="AF30" s="28" t="s">
        <v>41</v>
      </c>
      <c r="AG30" s="28"/>
      <c r="AH30" s="28"/>
      <c r="AI30" s="29"/>
      <c r="AJ30" s="35">
        <v>1719</v>
      </c>
      <c r="AK30" s="30">
        <v>4</v>
      </c>
      <c r="AL30" s="3"/>
      <c r="AM30" s="2"/>
      <c r="AN30" s="2"/>
    </row>
    <row r="31" spans="1:40" ht="12.75">
      <c r="A31" s="5">
        <v>1</v>
      </c>
      <c r="B31" s="13" t="s">
        <v>44</v>
      </c>
      <c r="C31" s="13"/>
      <c r="D31" s="13"/>
      <c r="E31" s="13"/>
      <c r="F31" s="9">
        <f>Men!$Y$3</f>
        <v>59</v>
      </c>
      <c r="G31" s="9">
        <v>8</v>
      </c>
      <c r="H31" s="4"/>
      <c r="I31" s="5">
        <v>1</v>
      </c>
      <c r="J31" s="13" t="s">
        <v>35</v>
      </c>
      <c r="K31" s="13"/>
      <c r="L31" s="13"/>
      <c r="M31" s="9">
        <f>Women!$AB$3</f>
        <v>16</v>
      </c>
      <c r="N31" s="9">
        <v>8</v>
      </c>
      <c r="AE31" s="31">
        <v>8</v>
      </c>
      <c r="AF31" s="32" t="s">
        <v>46</v>
      </c>
      <c r="AG31" s="32"/>
      <c r="AH31" s="32"/>
      <c r="AI31" s="33"/>
      <c r="AJ31" s="36">
        <v>1763</v>
      </c>
      <c r="AK31" s="34">
        <v>4</v>
      </c>
      <c r="AL31" s="3"/>
      <c r="AM31" s="2"/>
      <c r="AN31" s="2"/>
    </row>
    <row r="32" spans="1:40" ht="12.75">
      <c r="A32" s="2">
        <v>2</v>
      </c>
      <c r="B32" s="16" t="s">
        <v>35</v>
      </c>
      <c r="C32" s="16"/>
      <c r="D32" s="16"/>
      <c r="E32" s="16"/>
      <c r="F32" s="17">
        <f>Men!$AB$3</f>
        <v>71</v>
      </c>
      <c r="G32" s="17">
        <v>7</v>
      </c>
      <c r="I32" s="2">
        <v>2</v>
      </c>
      <c r="J32" s="16" t="s">
        <v>45</v>
      </c>
      <c r="K32" s="16"/>
      <c r="L32" s="16"/>
      <c r="M32" s="17">
        <f>Women!$X$3</f>
        <v>20</v>
      </c>
      <c r="N32" s="17">
        <v>7</v>
      </c>
      <c r="AB32" s="3"/>
      <c r="AC32" s="3"/>
      <c r="AD32" s="3"/>
      <c r="AE32" s="3"/>
      <c r="AF32" s="2"/>
      <c r="AG32" s="2"/>
      <c r="AJ32" s="3"/>
      <c r="AK32" s="3"/>
      <c r="AL32" s="3"/>
      <c r="AM32" s="2"/>
      <c r="AN32" s="2"/>
    </row>
    <row r="33" spans="1:40" ht="12.75">
      <c r="A33" s="2">
        <v>3</v>
      </c>
      <c r="B33" s="16" t="s">
        <v>45</v>
      </c>
      <c r="C33" s="16"/>
      <c r="D33" s="16"/>
      <c r="E33" s="16"/>
      <c r="F33" s="17">
        <f>Men!$X$3</f>
        <v>105</v>
      </c>
      <c r="G33" s="17">
        <v>6</v>
      </c>
      <c r="I33" s="2">
        <v>3</v>
      </c>
      <c r="J33" s="16" t="s">
        <v>33</v>
      </c>
      <c r="K33" s="16"/>
      <c r="L33" s="16"/>
      <c r="M33" s="17">
        <f>Women!$V$3</f>
        <v>27</v>
      </c>
      <c r="N33" s="17">
        <v>6</v>
      </c>
      <c r="AA33" s="5" t="s">
        <v>2</v>
      </c>
      <c r="AB33" s="6" t="s">
        <v>16</v>
      </c>
      <c r="AC33" s="6"/>
      <c r="AD33" s="6"/>
      <c r="AE33" s="6"/>
      <c r="AF33" s="5" t="s">
        <v>12</v>
      </c>
      <c r="AG33" s="5" t="s">
        <v>13</v>
      </c>
      <c r="AH33" s="4"/>
      <c r="AI33" s="5" t="s">
        <v>2</v>
      </c>
      <c r="AJ33" s="6" t="s">
        <v>17</v>
      </c>
      <c r="AK33" s="6"/>
      <c r="AL33" s="6"/>
      <c r="AM33" s="5" t="s">
        <v>12</v>
      </c>
      <c r="AN33" s="5" t="s">
        <v>13</v>
      </c>
    </row>
    <row r="34" spans="1:40" s="4" customFormat="1" ht="12.75">
      <c r="A34" s="2">
        <v>4</v>
      </c>
      <c r="B34" s="16" t="s">
        <v>33</v>
      </c>
      <c r="C34" s="16"/>
      <c r="D34" s="16"/>
      <c r="E34" s="16"/>
      <c r="F34" s="17">
        <f>Men!$V$3</f>
        <v>115</v>
      </c>
      <c r="G34" s="17">
        <v>5</v>
      </c>
      <c r="H34"/>
      <c r="I34" s="2">
        <v>4</v>
      </c>
      <c r="J34" s="16" t="s">
        <v>44</v>
      </c>
      <c r="K34" s="16"/>
      <c r="L34" s="16"/>
      <c r="M34" s="17">
        <f>Women!$Y$3</f>
        <v>47</v>
      </c>
      <c r="N34" s="17">
        <v>5</v>
      </c>
      <c r="O34"/>
      <c r="P34"/>
      <c r="Q34"/>
      <c r="AA34" s="5">
        <v>1</v>
      </c>
      <c r="AB34" s="13" t="s">
        <v>35</v>
      </c>
      <c r="AC34" s="13"/>
      <c r="AD34" s="13"/>
      <c r="AE34" s="13"/>
      <c r="AF34" s="9">
        <v>55</v>
      </c>
      <c r="AG34" s="9">
        <v>8</v>
      </c>
      <c r="AI34" s="5">
        <v>1</v>
      </c>
      <c r="AJ34" s="13" t="s">
        <v>33</v>
      </c>
      <c r="AK34" s="13"/>
      <c r="AL34" s="13"/>
      <c r="AM34" s="9">
        <v>10</v>
      </c>
      <c r="AN34" s="9">
        <v>8</v>
      </c>
    </row>
    <row r="35" spans="1:40" s="4" customFormat="1" ht="12.75">
      <c r="A35" s="2">
        <v>5</v>
      </c>
      <c r="B35" s="40" t="s">
        <v>42</v>
      </c>
      <c r="C35" s="3"/>
      <c r="D35" s="3"/>
      <c r="E35" s="3"/>
      <c r="F35" s="2">
        <f>Men!Y149</f>
        <v>201</v>
      </c>
      <c r="G35"/>
      <c r="H35"/>
      <c r="I35" s="2">
        <v>5</v>
      </c>
      <c r="J35" s="3" t="s">
        <v>31</v>
      </c>
      <c r="K35"/>
      <c r="L35" s="3"/>
      <c r="M35" s="2">
        <f>Women!$AB$89</f>
        <v>47</v>
      </c>
      <c r="N35"/>
      <c r="O35"/>
      <c r="P35"/>
      <c r="Q35"/>
      <c r="AA35" s="2">
        <v>2</v>
      </c>
      <c r="AB35" s="16" t="s">
        <v>44</v>
      </c>
      <c r="AC35" s="16"/>
      <c r="AD35" s="16"/>
      <c r="AE35" s="16"/>
      <c r="AF35" s="17">
        <v>107</v>
      </c>
      <c r="AG35" s="17">
        <v>7</v>
      </c>
      <c r="AH35"/>
      <c r="AI35" s="2">
        <v>2</v>
      </c>
      <c r="AJ35" s="16" t="s">
        <v>35</v>
      </c>
      <c r="AK35" s="16"/>
      <c r="AL35" s="16"/>
      <c r="AM35" s="17">
        <v>17</v>
      </c>
      <c r="AN35" s="17">
        <v>7</v>
      </c>
    </row>
    <row r="36" spans="1:40" ht="12.75">
      <c r="A36" s="2">
        <v>6</v>
      </c>
      <c r="B36" s="40" t="s">
        <v>31</v>
      </c>
      <c r="F36" s="2">
        <f>Men!$AB$149</f>
        <v>246</v>
      </c>
      <c r="I36" s="2">
        <v>6</v>
      </c>
      <c r="J36" s="3" t="s">
        <v>47</v>
      </c>
      <c r="K36" s="3"/>
      <c r="L36" s="3"/>
      <c r="M36" s="2">
        <f>Women!$X$89</f>
        <v>53</v>
      </c>
      <c r="AA36" s="2">
        <v>3</v>
      </c>
      <c r="AB36" s="16" t="s">
        <v>45</v>
      </c>
      <c r="AC36" s="16"/>
      <c r="AD36" s="16"/>
      <c r="AE36" s="16"/>
      <c r="AF36" s="17">
        <v>110</v>
      </c>
      <c r="AG36" s="17">
        <v>6</v>
      </c>
      <c r="AI36" s="2">
        <v>3</v>
      </c>
      <c r="AJ36" s="16" t="s">
        <v>45</v>
      </c>
      <c r="AK36" s="16"/>
      <c r="AL36" s="16"/>
      <c r="AM36" s="17">
        <v>41</v>
      </c>
      <c r="AN36" s="17">
        <v>6</v>
      </c>
    </row>
    <row r="37" spans="1:39" ht="12.75">
      <c r="A37" s="2">
        <v>7</v>
      </c>
      <c r="B37" s="40" t="s">
        <v>47</v>
      </c>
      <c r="C37" s="3"/>
      <c r="D37" s="3"/>
      <c r="E37" s="3"/>
      <c r="F37" s="2">
        <f>Men!$X$149</f>
        <v>275</v>
      </c>
      <c r="G37" s="2"/>
      <c r="I37" s="2">
        <v>7</v>
      </c>
      <c r="J37" s="16" t="s">
        <v>46</v>
      </c>
      <c r="K37" s="16"/>
      <c r="L37" s="16"/>
      <c r="M37" s="17">
        <f>Women!$W$3</f>
        <v>58</v>
      </c>
      <c r="N37" s="17">
        <v>4</v>
      </c>
      <c r="AA37" s="2">
        <v>4</v>
      </c>
      <c r="AB37" s="16" t="s">
        <v>33</v>
      </c>
      <c r="AC37" s="16"/>
      <c r="AD37" s="16"/>
      <c r="AE37" s="16"/>
      <c r="AF37" s="17">
        <v>132</v>
      </c>
      <c r="AG37" s="17">
        <v>5</v>
      </c>
      <c r="AI37" s="2">
        <v>4</v>
      </c>
      <c r="AJ37" s="40" t="s">
        <v>34</v>
      </c>
      <c r="AM37" s="2">
        <v>42</v>
      </c>
    </row>
    <row r="38" spans="1:40" ht="12.75">
      <c r="A38" s="2">
        <v>8</v>
      </c>
      <c r="B38" s="40" t="s">
        <v>34</v>
      </c>
      <c r="C38" s="3"/>
      <c r="D38" s="3"/>
      <c r="E38" s="3"/>
      <c r="F38" s="2">
        <f>Men!V149</f>
        <v>304</v>
      </c>
      <c r="G38" s="2"/>
      <c r="I38" s="2">
        <v>8</v>
      </c>
      <c r="J38" s="40" t="s">
        <v>34</v>
      </c>
      <c r="M38" s="2">
        <f>Women!$V$89</f>
        <v>72</v>
      </c>
      <c r="AA38" s="2">
        <v>5</v>
      </c>
      <c r="AB38" s="14" t="s">
        <v>30</v>
      </c>
      <c r="AC38" s="14"/>
      <c r="AD38" s="14"/>
      <c r="AE38" s="14"/>
      <c r="AF38" s="10">
        <v>196</v>
      </c>
      <c r="AG38" s="10">
        <v>4</v>
      </c>
      <c r="AI38" s="2">
        <v>5</v>
      </c>
      <c r="AJ38" s="14" t="s">
        <v>29</v>
      </c>
      <c r="AK38" s="14"/>
      <c r="AL38" s="14"/>
      <c r="AM38" s="10">
        <v>51</v>
      </c>
      <c r="AN38" s="10">
        <v>5</v>
      </c>
    </row>
    <row r="39" spans="1:39" ht="12.75">
      <c r="A39" s="2">
        <v>9</v>
      </c>
      <c r="B39" s="14" t="s">
        <v>30</v>
      </c>
      <c r="C39" s="14"/>
      <c r="D39" s="14"/>
      <c r="E39" s="14"/>
      <c r="F39" s="10">
        <f>Men!$AA$3</f>
        <v>311</v>
      </c>
      <c r="G39" s="10">
        <v>4</v>
      </c>
      <c r="I39" s="2">
        <v>9</v>
      </c>
      <c r="J39" s="3" t="s">
        <v>48</v>
      </c>
      <c r="M39" s="2">
        <f>Women!$X$92</f>
        <v>79</v>
      </c>
      <c r="AA39" s="2">
        <v>6</v>
      </c>
      <c r="AB39" s="40" t="s">
        <v>31</v>
      </c>
      <c r="AF39" s="2">
        <v>223</v>
      </c>
      <c r="AI39" s="2">
        <v>6</v>
      </c>
      <c r="AJ39" s="3" t="s">
        <v>31</v>
      </c>
      <c r="AL39" s="3"/>
      <c r="AM39" s="2">
        <v>53</v>
      </c>
    </row>
    <row r="40" spans="1:40" ht="12.75">
      <c r="A40" s="2">
        <v>10</v>
      </c>
      <c r="B40" s="14" t="s">
        <v>29</v>
      </c>
      <c r="C40" s="14"/>
      <c r="D40" s="14"/>
      <c r="E40" s="14"/>
      <c r="F40" s="10">
        <f>Men!$U$3</f>
        <v>378</v>
      </c>
      <c r="G40" s="10">
        <v>2.5</v>
      </c>
      <c r="H40" s="2"/>
      <c r="I40" s="2">
        <v>10</v>
      </c>
      <c r="J40" s="40" t="s">
        <v>54</v>
      </c>
      <c r="L40" s="3"/>
      <c r="M40" s="2">
        <f>Women!$AB$92</f>
        <v>85</v>
      </c>
      <c r="AA40" s="2">
        <v>7</v>
      </c>
      <c r="AB40" s="14" t="s">
        <v>29</v>
      </c>
      <c r="AC40" s="14"/>
      <c r="AD40" s="14"/>
      <c r="AE40" s="14"/>
      <c r="AF40" s="10">
        <v>281</v>
      </c>
      <c r="AG40" s="10">
        <v>3</v>
      </c>
      <c r="AI40" s="2">
        <v>7</v>
      </c>
      <c r="AJ40" s="16" t="s">
        <v>44</v>
      </c>
      <c r="AK40" s="16"/>
      <c r="AL40" s="16"/>
      <c r="AM40" s="17">
        <v>55</v>
      </c>
      <c r="AN40" s="17">
        <v>4</v>
      </c>
    </row>
    <row r="41" spans="1:39" ht="12.75">
      <c r="A41" s="2">
        <v>11</v>
      </c>
      <c r="B41" s="16" t="s">
        <v>46</v>
      </c>
      <c r="C41" s="16"/>
      <c r="D41" s="16"/>
      <c r="E41" s="16"/>
      <c r="F41" s="17">
        <f>Men!$W$3</f>
        <v>378</v>
      </c>
      <c r="G41" s="17">
        <v>2.5</v>
      </c>
      <c r="H41" s="2"/>
      <c r="I41" s="2">
        <v>11</v>
      </c>
      <c r="J41" s="40" t="s">
        <v>36</v>
      </c>
      <c r="L41" s="3"/>
      <c r="M41" s="2">
        <f>Women!$V$92</f>
        <v>95</v>
      </c>
      <c r="AA41" s="2">
        <v>8</v>
      </c>
      <c r="AB41" s="40" t="s">
        <v>34</v>
      </c>
      <c r="AC41" s="3"/>
      <c r="AD41" s="3"/>
      <c r="AE41" s="3"/>
      <c r="AF41" s="2">
        <v>291</v>
      </c>
      <c r="AG41" s="2"/>
      <c r="AI41" s="2">
        <v>8</v>
      </c>
      <c r="AJ41" s="3" t="s">
        <v>47</v>
      </c>
      <c r="AK41" s="3"/>
      <c r="AL41" s="3"/>
      <c r="AM41" s="2">
        <v>64</v>
      </c>
    </row>
    <row r="42" spans="1:39" ht="12.75">
      <c r="A42" s="2">
        <v>12</v>
      </c>
      <c r="B42" s="40" t="s">
        <v>36</v>
      </c>
      <c r="C42" s="3"/>
      <c r="D42" s="3"/>
      <c r="E42" s="3"/>
      <c r="F42" s="2">
        <f>Men!$V$152</f>
        <v>403</v>
      </c>
      <c r="G42" s="2"/>
      <c r="I42" s="2">
        <v>12</v>
      </c>
      <c r="J42" s="14" t="s">
        <v>29</v>
      </c>
      <c r="K42" s="14"/>
      <c r="L42" s="14"/>
      <c r="M42" s="10">
        <f>Women!$U$3</f>
        <v>116</v>
      </c>
      <c r="N42" s="10">
        <v>3</v>
      </c>
      <c r="AA42" s="2">
        <v>9</v>
      </c>
      <c r="AB42" s="40" t="s">
        <v>42</v>
      </c>
      <c r="AC42" s="3"/>
      <c r="AD42" s="3"/>
      <c r="AE42" s="3"/>
      <c r="AF42" s="2">
        <v>291</v>
      </c>
      <c r="AI42" s="2">
        <v>9</v>
      </c>
      <c r="AJ42" s="40" t="s">
        <v>36</v>
      </c>
      <c r="AL42" s="3"/>
      <c r="AM42" s="2">
        <v>72</v>
      </c>
    </row>
    <row r="43" spans="1:39" ht="12.75">
      <c r="A43" s="2">
        <v>13</v>
      </c>
      <c r="B43" s="16" t="s">
        <v>41</v>
      </c>
      <c r="C43" s="16"/>
      <c r="D43" s="16"/>
      <c r="E43" s="16"/>
      <c r="F43" s="17">
        <f>Men!$Z$3</f>
        <v>469</v>
      </c>
      <c r="G43" s="17">
        <v>1</v>
      </c>
      <c r="I43" s="2">
        <v>13</v>
      </c>
      <c r="J43" s="40" t="s">
        <v>50</v>
      </c>
      <c r="L43" s="3"/>
      <c r="M43" s="2">
        <f>Women!$V$95</f>
        <v>119</v>
      </c>
      <c r="AA43" s="2">
        <v>10</v>
      </c>
      <c r="AB43" s="16" t="s">
        <v>46</v>
      </c>
      <c r="AC43" s="16"/>
      <c r="AD43" s="16"/>
      <c r="AE43" s="16"/>
      <c r="AF43" s="17">
        <v>322</v>
      </c>
      <c r="AG43" s="17">
        <v>2</v>
      </c>
      <c r="AH43" s="2"/>
      <c r="AI43" s="2">
        <v>10</v>
      </c>
      <c r="AJ43" s="3" t="s">
        <v>48</v>
      </c>
      <c r="AM43" s="2">
        <v>87</v>
      </c>
    </row>
    <row r="44" spans="1:39" ht="12.75">
      <c r="A44" s="2"/>
      <c r="B44" s="40"/>
      <c r="C44" s="3"/>
      <c r="D44" s="3"/>
      <c r="E44" s="3"/>
      <c r="F44" s="2"/>
      <c r="G44" s="2"/>
      <c r="I44" s="2">
        <v>14</v>
      </c>
      <c r="J44" s="40" t="s">
        <v>49</v>
      </c>
      <c r="K44" s="3"/>
      <c r="L44" s="3"/>
      <c r="M44" s="2">
        <f>Women!$X$95</f>
        <v>119</v>
      </c>
      <c r="N44" s="2"/>
      <c r="AA44" s="2">
        <v>11</v>
      </c>
      <c r="AB44" s="40" t="s">
        <v>47</v>
      </c>
      <c r="AC44" s="3"/>
      <c r="AD44" s="3"/>
      <c r="AE44" s="3"/>
      <c r="AF44" s="2">
        <v>357</v>
      </c>
      <c r="AG44" s="2"/>
      <c r="AH44" s="2"/>
      <c r="AI44" s="2">
        <v>11</v>
      </c>
      <c r="AJ44" s="40" t="s">
        <v>54</v>
      </c>
      <c r="AL44" s="3"/>
      <c r="AM44" s="2">
        <v>90</v>
      </c>
    </row>
    <row r="45" spans="1:39" ht="12.75">
      <c r="A45" s="2"/>
      <c r="B45" s="40"/>
      <c r="C45" s="3"/>
      <c r="D45" s="3"/>
      <c r="E45" s="3"/>
      <c r="F45" s="2"/>
      <c r="I45" s="2">
        <v>15</v>
      </c>
      <c r="J45" s="40" t="s">
        <v>55</v>
      </c>
      <c r="L45" s="3"/>
      <c r="M45" s="2">
        <f>Women!$AB$95</f>
        <v>136</v>
      </c>
      <c r="AA45" s="2">
        <v>12</v>
      </c>
      <c r="AB45" s="40" t="s">
        <v>36</v>
      </c>
      <c r="AC45" s="3"/>
      <c r="AD45" s="3"/>
      <c r="AE45" s="3"/>
      <c r="AF45" s="2">
        <v>405</v>
      </c>
      <c r="AG45" s="2"/>
      <c r="AI45" s="2">
        <v>12</v>
      </c>
      <c r="AJ45" s="40" t="s">
        <v>50</v>
      </c>
      <c r="AL45" s="3"/>
      <c r="AM45" s="2">
        <v>109</v>
      </c>
    </row>
    <row r="46" spans="9:39" ht="12.75">
      <c r="I46" s="2">
        <v>16</v>
      </c>
      <c r="J46" s="40" t="s">
        <v>203</v>
      </c>
      <c r="L46" s="3"/>
      <c r="M46" s="2">
        <f>Women!$X$98</f>
        <v>136</v>
      </c>
      <c r="AA46" s="2">
        <v>13</v>
      </c>
      <c r="AB46" s="16" t="s">
        <v>41</v>
      </c>
      <c r="AC46" s="16"/>
      <c r="AD46" s="16"/>
      <c r="AE46" s="16"/>
      <c r="AF46" s="17">
        <v>416</v>
      </c>
      <c r="AG46" s="17">
        <v>1</v>
      </c>
      <c r="AI46" s="2">
        <v>13</v>
      </c>
      <c r="AJ46" s="40" t="s">
        <v>55</v>
      </c>
      <c r="AL46" s="3"/>
      <c r="AM46" s="2">
        <v>109</v>
      </c>
    </row>
    <row r="47" spans="1:40" ht="12.75">
      <c r="A47" s="2"/>
      <c r="I47" s="2">
        <v>17</v>
      </c>
      <c r="J47" s="14" t="s">
        <v>41</v>
      </c>
      <c r="K47" s="14"/>
      <c r="L47" s="14"/>
      <c r="M47" s="10">
        <f>Women!$Z$3</f>
        <v>147</v>
      </c>
      <c r="N47" s="10">
        <v>2</v>
      </c>
      <c r="AA47" s="2"/>
      <c r="AB47" s="40"/>
      <c r="AC47" s="3"/>
      <c r="AD47" s="3"/>
      <c r="AE47" s="3"/>
      <c r="AF47" s="2"/>
      <c r="AG47" s="2"/>
      <c r="AI47" s="2">
        <v>14</v>
      </c>
      <c r="AJ47" s="40" t="s">
        <v>49</v>
      </c>
      <c r="AK47" s="3"/>
      <c r="AL47" s="3"/>
      <c r="AM47" s="2">
        <v>122</v>
      </c>
      <c r="AN47" s="2"/>
    </row>
    <row r="48" spans="1:40" ht="12.75">
      <c r="A48" s="2"/>
      <c r="B48" s="40"/>
      <c r="F48" s="2"/>
      <c r="G48" s="2"/>
      <c r="I48" s="2">
        <v>18</v>
      </c>
      <c r="J48" s="40" t="s">
        <v>51</v>
      </c>
      <c r="M48" s="2">
        <f>Women!$V$98</f>
        <v>149</v>
      </c>
      <c r="AA48" s="2"/>
      <c r="AB48" s="40"/>
      <c r="AC48" s="3"/>
      <c r="AD48" s="3"/>
      <c r="AE48" s="3"/>
      <c r="AF48" s="2"/>
      <c r="AI48" s="2">
        <v>15</v>
      </c>
      <c r="AJ48" s="16" t="s">
        <v>46</v>
      </c>
      <c r="AK48" s="16"/>
      <c r="AL48" s="16"/>
      <c r="AM48" s="17">
        <v>134</v>
      </c>
      <c r="AN48" s="17">
        <v>3</v>
      </c>
    </row>
    <row r="49" spans="1:39" ht="12.75">
      <c r="A49" s="2"/>
      <c r="B49" s="40"/>
      <c r="F49" s="2"/>
      <c r="G49" s="2"/>
      <c r="I49" s="2">
        <v>19</v>
      </c>
      <c r="J49" s="14" t="s">
        <v>30</v>
      </c>
      <c r="K49" s="14"/>
      <c r="L49" s="14"/>
      <c r="M49" s="10">
        <f>Women!$AA$3</f>
        <v>171</v>
      </c>
      <c r="N49" s="10">
        <v>0</v>
      </c>
      <c r="AI49" s="2">
        <v>16</v>
      </c>
      <c r="AJ49" s="40" t="s">
        <v>56</v>
      </c>
      <c r="AL49" s="3"/>
      <c r="AM49" s="2">
        <v>138</v>
      </c>
    </row>
    <row r="50" spans="1:39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AA50" s="2"/>
      <c r="AI50" s="2">
        <v>17</v>
      </c>
      <c r="AJ50" s="40" t="s">
        <v>51</v>
      </c>
      <c r="AM50" s="2">
        <v>151</v>
      </c>
    </row>
    <row r="51" spans="27:40" ht="12.75">
      <c r="AA51" s="2"/>
      <c r="AB51" s="40"/>
      <c r="AF51" s="2"/>
      <c r="AG51" s="2"/>
      <c r="AI51" s="2">
        <v>18</v>
      </c>
      <c r="AJ51" s="40" t="s">
        <v>42</v>
      </c>
      <c r="AK51" s="3"/>
      <c r="AL51" s="3"/>
      <c r="AM51" s="2">
        <v>152</v>
      </c>
      <c r="AN51" s="2"/>
    </row>
    <row r="52" spans="1:39" ht="12.75">
      <c r="A52" s="7" t="s">
        <v>59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AA52" s="2"/>
      <c r="AB52" s="40"/>
      <c r="AF52" s="2"/>
      <c r="AG52" s="2"/>
      <c r="AI52" s="2">
        <v>19</v>
      </c>
      <c r="AJ52" s="40" t="s">
        <v>43</v>
      </c>
      <c r="AM52" s="2">
        <v>176</v>
      </c>
    </row>
    <row r="53" spans="27:39" ht="12.75">
      <c r="AA53" s="2"/>
      <c r="AB53" s="40"/>
      <c r="AF53" s="2"/>
      <c r="AG53" s="2"/>
      <c r="AI53" s="2">
        <v>20</v>
      </c>
      <c r="AJ53" s="40" t="s">
        <v>57</v>
      </c>
      <c r="AL53" s="3"/>
      <c r="AM53" s="2">
        <v>187</v>
      </c>
    </row>
    <row r="54" spans="1:40" ht="12.75">
      <c r="A54" s="5" t="s">
        <v>2</v>
      </c>
      <c r="B54" s="6" t="s">
        <v>11</v>
      </c>
      <c r="C54" s="6"/>
      <c r="D54" s="6"/>
      <c r="E54" s="6"/>
      <c r="F54" s="5" t="s">
        <v>12</v>
      </c>
      <c r="G54" s="5" t="s">
        <v>13</v>
      </c>
      <c r="H54" s="4"/>
      <c r="I54" s="5" t="s">
        <v>2</v>
      </c>
      <c r="J54" s="6" t="s">
        <v>14</v>
      </c>
      <c r="K54" s="6"/>
      <c r="L54" s="6"/>
      <c r="M54" s="5" t="s">
        <v>12</v>
      </c>
      <c r="N54" s="5" t="s">
        <v>13</v>
      </c>
      <c r="AA54" s="2"/>
      <c r="AB54" s="40"/>
      <c r="AF54" s="2"/>
      <c r="AG54" s="2"/>
      <c r="AI54" s="2">
        <v>21</v>
      </c>
      <c r="AJ54" s="14" t="s">
        <v>30</v>
      </c>
      <c r="AK54" s="14"/>
      <c r="AL54" s="14"/>
      <c r="AM54" s="10">
        <v>207</v>
      </c>
      <c r="AN54" s="10">
        <v>0</v>
      </c>
    </row>
    <row r="55" spans="1:40" ht="12.75">
      <c r="A55" s="5">
        <v>1</v>
      </c>
      <c r="B55" s="13" t="s">
        <v>45</v>
      </c>
      <c r="C55" s="13"/>
      <c r="D55" s="13"/>
      <c r="E55" s="13"/>
      <c r="F55" s="59">
        <f>F6+AF61</f>
        <v>643</v>
      </c>
      <c r="G55" s="9">
        <f>G6+AG61</f>
        <v>23</v>
      </c>
      <c r="H55" s="4"/>
      <c r="I55" s="5">
        <v>1</v>
      </c>
      <c r="J55" s="13" t="s">
        <v>33</v>
      </c>
      <c r="K55" s="13"/>
      <c r="L55" s="13"/>
      <c r="M55" s="9">
        <f>M8+AM61</f>
        <v>255</v>
      </c>
      <c r="N55" s="9">
        <f>N8+AN61</f>
        <v>21</v>
      </c>
      <c r="AA55" s="2"/>
      <c r="AB55" s="40"/>
      <c r="AF55" s="2"/>
      <c r="AG55" s="2"/>
      <c r="AI55" s="2">
        <v>22</v>
      </c>
      <c r="AJ55" s="14" t="s">
        <v>41</v>
      </c>
      <c r="AK55" s="14"/>
      <c r="AL55" s="14"/>
      <c r="AM55" s="10">
        <v>207</v>
      </c>
      <c r="AN55" s="10">
        <v>0</v>
      </c>
    </row>
    <row r="56" spans="1:40" ht="12.75">
      <c r="A56" s="2">
        <v>2</v>
      </c>
      <c r="B56" s="16" t="s">
        <v>35</v>
      </c>
      <c r="C56" s="14"/>
      <c r="D56" s="14"/>
      <c r="E56" s="14"/>
      <c r="F56" s="42">
        <f>F7+AF64</f>
        <v>1470</v>
      </c>
      <c r="G56" s="10">
        <f>G7+AG64</f>
        <v>19</v>
      </c>
      <c r="I56" s="2">
        <v>2</v>
      </c>
      <c r="J56" s="16" t="s">
        <v>45</v>
      </c>
      <c r="K56" s="16"/>
      <c r="L56" s="16"/>
      <c r="M56" s="42">
        <f>M6+AM62</f>
        <v>198</v>
      </c>
      <c r="N56" s="17">
        <f>N6+AN62</f>
        <v>22</v>
      </c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1:14" ht="12.75">
      <c r="A57" s="2">
        <v>3</v>
      </c>
      <c r="B57" s="16" t="s">
        <v>44</v>
      </c>
      <c r="C57" s="14"/>
      <c r="D57" s="14"/>
      <c r="E57" s="14"/>
      <c r="F57" s="42">
        <f>F8+AF63</f>
        <v>1313</v>
      </c>
      <c r="G57" s="10">
        <f>G8+AG63</f>
        <v>18</v>
      </c>
      <c r="I57" s="2">
        <v>3</v>
      </c>
      <c r="J57" s="16" t="s">
        <v>44</v>
      </c>
      <c r="K57" s="16"/>
      <c r="L57" s="16"/>
      <c r="M57" s="42">
        <f>M9+AM63</f>
        <v>386</v>
      </c>
      <c r="N57" s="17">
        <f>N9+AN63</f>
        <v>16</v>
      </c>
    </row>
    <row r="58" spans="1:40" ht="12.75">
      <c r="A58" s="2">
        <v>4</v>
      </c>
      <c r="B58" s="16" t="s">
        <v>33</v>
      </c>
      <c r="C58" s="14"/>
      <c r="D58" s="14"/>
      <c r="E58" s="14"/>
      <c r="F58" s="42">
        <f>F9+AF62</f>
        <v>1644</v>
      </c>
      <c r="G58" s="10">
        <f>G9+AG62</f>
        <v>17</v>
      </c>
      <c r="I58" s="2">
        <v>4</v>
      </c>
      <c r="J58" s="14" t="s">
        <v>35</v>
      </c>
      <c r="K58" s="14"/>
      <c r="L58" s="14"/>
      <c r="M58" s="42">
        <f>M7+AM64</f>
        <v>437</v>
      </c>
      <c r="N58" s="10">
        <f>N7+AN64</f>
        <v>18</v>
      </c>
      <c r="AA58" s="7" t="s">
        <v>52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13" ht="12.75">
      <c r="A59" s="2">
        <v>5</v>
      </c>
      <c r="B59" s="44" t="s">
        <v>47</v>
      </c>
      <c r="C59" s="3"/>
      <c r="D59" s="3"/>
      <c r="E59" s="3"/>
      <c r="F59" s="15">
        <f>F10+AF65</f>
        <v>2320</v>
      </c>
      <c r="G59" s="2"/>
      <c r="I59" s="2">
        <v>5</v>
      </c>
      <c r="J59" s="41" t="s">
        <v>47</v>
      </c>
      <c r="K59" s="3"/>
      <c r="L59" s="3"/>
      <c r="M59" s="15">
        <f>M10+AM65</f>
        <v>580</v>
      </c>
    </row>
    <row r="60" spans="1:40" ht="12.75">
      <c r="A60" s="2">
        <v>6</v>
      </c>
      <c r="B60" s="44" t="s">
        <v>34</v>
      </c>
      <c r="F60" s="15">
        <f>F15+AF70</f>
        <v>2555</v>
      </c>
      <c r="I60" s="2">
        <v>6</v>
      </c>
      <c r="J60" s="41" t="s">
        <v>34</v>
      </c>
      <c r="M60" s="15">
        <f>M12+AM66</f>
        <v>680</v>
      </c>
      <c r="AA60" s="5" t="s">
        <v>2</v>
      </c>
      <c r="AB60" s="6" t="s">
        <v>11</v>
      </c>
      <c r="AC60" s="6"/>
      <c r="AD60" s="6"/>
      <c r="AE60" s="6"/>
      <c r="AF60" s="5" t="s">
        <v>12</v>
      </c>
      <c r="AG60" s="5" t="s">
        <v>13</v>
      </c>
      <c r="AH60" s="4"/>
      <c r="AI60" s="5" t="s">
        <v>2</v>
      </c>
      <c r="AJ60" s="6" t="s">
        <v>14</v>
      </c>
      <c r="AK60" s="6"/>
      <c r="AL60" s="6"/>
      <c r="AM60" s="5" t="s">
        <v>12</v>
      </c>
      <c r="AN60" s="5" t="s">
        <v>13</v>
      </c>
    </row>
    <row r="61" spans="1:40" ht="12.75">
      <c r="A61" s="2">
        <v>7</v>
      </c>
      <c r="B61" s="16" t="s">
        <v>30</v>
      </c>
      <c r="C61" s="14"/>
      <c r="D61" s="14"/>
      <c r="E61" s="14"/>
      <c r="F61" s="42">
        <f>F14+AF68</f>
        <v>3504</v>
      </c>
      <c r="G61" s="10">
        <f>G14+AG68</f>
        <v>8</v>
      </c>
      <c r="I61" s="2">
        <v>7</v>
      </c>
      <c r="J61" s="14" t="s">
        <v>29</v>
      </c>
      <c r="K61" s="14"/>
      <c r="L61" s="14"/>
      <c r="M61" s="42">
        <f>M15+AM67</f>
        <v>824</v>
      </c>
      <c r="N61" s="10">
        <f>N15+AN67</f>
        <v>7</v>
      </c>
      <c r="AA61" s="5">
        <v>1</v>
      </c>
      <c r="AB61" s="13" t="s">
        <v>45</v>
      </c>
      <c r="AC61" s="13"/>
      <c r="AD61" s="13"/>
      <c r="AE61" s="13"/>
      <c r="AF61" s="9">
        <v>421</v>
      </c>
      <c r="AG61" s="9">
        <v>15</v>
      </c>
      <c r="AH61" s="4"/>
      <c r="AI61" s="5">
        <v>1</v>
      </c>
      <c r="AJ61" s="13" t="s">
        <v>33</v>
      </c>
      <c r="AK61" s="13"/>
      <c r="AL61" s="13"/>
      <c r="AM61" s="9">
        <v>146</v>
      </c>
      <c r="AN61" s="9">
        <v>15</v>
      </c>
    </row>
    <row r="62" spans="1:40" ht="12.75">
      <c r="A62" s="2">
        <v>8</v>
      </c>
      <c r="B62" s="16" t="s">
        <v>41</v>
      </c>
      <c r="C62" s="16"/>
      <c r="D62" s="16"/>
      <c r="E62" s="16"/>
      <c r="F62" s="42">
        <f>F12+AF67</f>
        <v>3186</v>
      </c>
      <c r="G62" s="17">
        <f>G12+AG67</f>
        <v>6</v>
      </c>
      <c r="I62" s="2">
        <v>8</v>
      </c>
      <c r="J62" s="44" t="s">
        <v>48</v>
      </c>
      <c r="K62" s="3"/>
      <c r="L62" s="3"/>
      <c r="M62" s="15">
        <f>M14+AM68</f>
        <v>726</v>
      </c>
      <c r="AA62" s="2">
        <v>2</v>
      </c>
      <c r="AB62" s="16" t="s">
        <v>33</v>
      </c>
      <c r="AC62" s="14"/>
      <c r="AD62" s="14"/>
      <c r="AE62" s="14"/>
      <c r="AF62" s="42">
        <v>1138</v>
      </c>
      <c r="AG62" s="10">
        <v>12</v>
      </c>
      <c r="AI62" s="2">
        <v>2</v>
      </c>
      <c r="AJ62" s="16" t="s">
        <v>45</v>
      </c>
      <c r="AK62" s="16"/>
      <c r="AL62" s="16"/>
      <c r="AM62" s="17">
        <v>150</v>
      </c>
      <c r="AN62" s="17">
        <v>14</v>
      </c>
    </row>
    <row r="63" spans="1:40" ht="12.75">
      <c r="A63" s="2">
        <v>9</v>
      </c>
      <c r="B63" s="16" t="s">
        <v>29</v>
      </c>
      <c r="C63" s="14"/>
      <c r="D63" s="14"/>
      <c r="E63" s="14"/>
      <c r="F63" s="42">
        <f>F13+AF66</f>
        <v>3254</v>
      </c>
      <c r="G63" s="10">
        <f>G13+AG66</f>
        <v>6</v>
      </c>
      <c r="I63" s="2">
        <v>9</v>
      </c>
      <c r="J63" s="16" t="s">
        <v>46</v>
      </c>
      <c r="K63" s="14"/>
      <c r="L63" s="14"/>
      <c r="M63" s="42">
        <f>M11+AM69</f>
        <v>954</v>
      </c>
      <c r="N63" s="10">
        <f>N11+AN69</f>
        <v>7</v>
      </c>
      <c r="AA63" s="2">
        <v>3</v>
      </c>
      <c r="AB63" s="16" t="s">
        <v>44</v>
      </c>
      <c r="AC63" s="14"/>
      <c r="AD63" s="14"/>
      <c r="AE63" s="14"/>
      <c r="AF63" s="42">
        <v>934</v>
      </c>
      <c r="AG63" s="10">
        <v>12</v>
      </c>
      <c r="AI63" s="2">
        <v>3</v>
      </c>
      <c r="AJ63" s="16" t="s">
        <v>44</v>
      </c>
      <c r="AK63" s="16"/>
      <c r="AL63" s="16"/>
      <c r="AM63" s="17">
        <v>253</v>
      </c>
      <c r="AN63" s="17">
        <v>11</v>
      </c>
    </row>
    <row r="64" spans="1:40" ht="12.75">
      <c r="A64" s="2">
        <v>10</v>
      </c>
      <c r="B64" s="16" t="s">
        <v>46</v>
      </c>
      <c r="C64" s="14"/>
      <c r="D64" s="14"/>
      <c r="E64" s="14"/>
      <c r="F64" s="42">
        <f>F16+AF69</f>
        <v>4116</v>
      </c>
      <c r="G64" s="10">
        <f>G16+AG69</f>
        <v>3</v>
      </c>
      <c r="I64" s="2">
        <v>10</v>
      </c>
      <c r="J64" s="41" t="s">
        <v>36</v>
      </c>
      <c r="M64" s="15">
        <f>M17+AM70</f>
        <v>1182</v>
      </c>
      <c r="AA64" s="2">
        <v>4</v>
      </c>
      <c r="AB64" s="16" t="s">
        <v>35</v>
      </c>
      <c r="AC64" s="14"/>
      <c r="AD64" s="14"/>
      <c r="AE64" s="14"/>
      <c r="AF64" s="42">
        <v>1143</v>
      </c>
      <c r="AG64" s="10">
        <v>12</v>
      </c>
      <c r="AI64" s="2">
        <v>4</v>
      </c>
      <c r="AJ64" s="14" t="s">
        <v>35</v>
      </c>
      <c r="AK64" s="14"/>
      <c r="AL64" s="14"/>
      <c r="AM64" s="10">
        <v>338</v>
      </c>
      <c r="AN64" s="10">
        <v>11</v>
      </c>
    </row>
    <row r="65" spans="1:39" ht="12.75">
      <c r="A65" s="2"/>
      <c r="I65" s="2">
        <v>11</v>
      </c>
      <c r="J65" s="14" t="s">
        <v>41</v>
      </c>
      <c r="K65" s="14"/>
      <c r="L65" s="14"/>
      <c r="M65" s="42">
        <f>M16+AM72</f>
        <v>1242</v>
      </c>
      <c r="N65" s="10">
        <f>N16+AN72</f>
        <v>6</v>
      </c>
      <c r="AA65" s="2">
        <v>5</v>
      </c>
      <c r="AB65" s="44" t="s">
        <v>47</v>
      </c>
      <c r="AC65" s="3"/>
      <c r="AD65" s="3"/>
      <c r="AE65" s="3"/>
      <c r="AF65" s="15">
        <v>1539</v>
      </c>
      <c r="AG65" s="2"/>
      <c r="AI65" s="2">
        <v>5</v>
      </c>
      <c r="AJ65" s="41" t="s">
        <v>47</v>
      </c>
      <c r="AK65" s="3"/>
      <c r="AL65" s="3"/>
      <c r="AM65" s="15">
        <v>391</v>
      </c>
    </row>
    <row r="66" spans="1:39" ht="12.75">
      <c r="A66" s="2"/>
      <c r="I66" s="2">
        <v>12</v>
      </c>
      <c r="J66" s="14" t="s">
        <v>30</v>
      </c>
      <c r="K66" s="14"/>
      <c r="L66" s="14"/>
      <c r="M66" s="42">
        <f>M18+AM72</f>
        <v>1254</v>
      </c>
      <c r="N66" s="10">
        <f>N18+AN72</f>
        <v>5</v>
      </c>
      <c r="AA66" s="2">
        <v>6</v>
      </c>
      <c r="AB66" s="16" t="s">
        <v>29</v>
      </c>
      <c r="AC66" s="14"/>
      <c r="AD66" s="14"/>
      <c r="AE66" s="14"/>
      <c r="AF66" s="42">
        <v>2038</v>
      </c>
      <c r="AG66" s="10">
        <v>3</v>
      </c>
      <c r="AI66" s="2">
        <v>6</v>
      </c>
      <c r="AJ66" s="41" t="s">
        <v>34</v>
      </c>
      <c r="AM66" s="15">
        <v>415</v>
      </c>
    </row>
    <row r="67" spans="1:40" ht="12.75">
      <c r="A67" s="2"/>
      <c r="B67" s="40"/>
      <c r="C67" s="3"/>
      <c r="D67" s="3"/>
      <c r="E67" s="3"/>
      <c r="F67" s="15"/>
      <c r="G67" s="2"/>
      <c r="I67" s="2"/>
      <c r="AA67" s="2">
        <v>7</v>
      </c>
      <c r="AB67" s="16" t="s">
        <v>41</v>
      </c>
      <c r="AC67" s="16"/>
      <c r="AD67" s="16"/>
      <c r="AE67" s="16"/>
      <c r="AF67" s="42">
        <v>1992</v>
      </c>
      <c r="AG67" s="17">
        <v>2</v>
      </c>
      <c r="AI67" s="2">
        <v>7</v>
      </c>
      <c r="AJ67" s="14" t="s">
        <v>29</v>
      </c>
      <c r="AK67" s="14"/>
      <c r="AL67" s="14"/>
      <c r="AM67" s="10">
        <v>480</v>
      </c>
      <c r="AN67" s="10">
        <v>4</v>
      </c>
    </row>
    <row r="68" spans="2:39" ht="12.75">
      <c r="B68" s="3"/>
      <c r="C68" s="3"/>
      <c r="D68" s="3"/>
      <c r="E68" s="18" t="s">
        <v>2</v>
      </c>
      <c r="F68" s="19" t="s">
        <v>15</v>
      </c>
      <c r="G68" s="19"/>
      <c r="H68" s="19"/>
      <c r="I68" s="20"/>
      <c r="J68" s="21" t="s">
        <v>12</v>
      </c>
      <c r="K68" s="22" t="s">
        <v>13</v>
      </c>
      <c r="L68" s="3"/>
      <c r="M68" s="2"/>
      <c r="N68" s="2"/>
      <c r="AA68" s="2">
        <v>8</v>
      </c>
      <c r="AB68" s="16" t="s">
        <v>30</v>
      </c>
      <c r="AC68" s="14"/>
      <c r="AD68" s="14"/>
      <c r="AE68" s="14"/>
      <c r="AF68" s="42">
        <v>2280</v>
      </c>
      <c r="AG68" s="10">
        <v>6</v>
      </c>
      <c r="AI68" s="2">
        <v>8</v>
      </c>
      <c r="AJ68" s="44" t="s">
        <v>48</v>
      </c>
      <c r="AK68" s="3"/>
      <c r="AL68" s="3"/>
      <c r="AM68" s="15">
        <v>411</v>
      </c>
    </row>
    <row r="69" spans="1:40" ht="12.75">
      <c r="A69" s="4"/>
      <c r="B69" s="4"/>
      <c r="C69" s="4"/>
      <c r="D69" s="4"/>
      <c r="E69" s="23">
        <v>1</v>
      </c>
      <c r="F69" s="24" t="s">
        <v>45</v>
      </c>
      <c r="G69" s="24"/>
      <c r="H69" s="24"/>
      <c r="I69" s="25"/>
      <c r="J69" s="48">
        <f>F55+M56</f>
        <v>841</v>
      </c>
      <c r="K69" s="26">
        <f>G55+N56</f>
        <v>45</v>
      </c>
      <c r="L69" s="6"/>
      <c r="M69" s="5"/>
      <c r="N69" s="5"/>
      <c r="AA69" s="2">
        <v>9</v>
      </c>
      <c r="AB69" s="16" t="s">
        <v>46</v>
      </c>
      <c r="AC69" s="14"/>
      <c r="AD69" s="14"/>
      <c r="AE69" s="14"/>
      <c r="AF69" s="42">
        <v>2766</v>
      </c>
      <c r="AG69" s="10">
        <v>2</v>
      </c>
      <c r="AI69" s="2">
        <v>9</v>
      </c>
      <c r="AJ69" s="16" t="s">
        <v>46</v>
      </c>
      <c r="AK69" s="14"/>
      <c r="AL69" s="14"/>
      <c r="AM69" s="10">
        <v>704</v>
      </c>
      <c r="AN69" s="10">
        <v>3</v>
      </c>
    </row>
    <row r="70" spans="5:39" ht="12.75">
      <c r="E70" s="27">
        <v>2</v>
      </c>
      <c r="F70" s="28" t="s">
        <v>33</v>
      </c>
      <c r="G70" s="28"/>
      <c r="H70" s="28"/>
      <c r="I70" s="29"/>
      <c r="J70" s="35">
        <f>F58+M55</f>
        <v>1899</v>
      </c>
      <c r="K70" s="30">
        <f>G58+N55</f>
        <v>38</v>
      </c>
      <c r="L70" s="3"/>
      <c r="M70" s="2"/>
      <c r="N70" s="2"/>
      <c r="AA70" s="2">
        <v>10</v>
      </c>
      <c r="AB70" s="44" t="s">
        <v>34</v>
      </c>
      <c r="AF70" s="15">
        <v>1331</v>
      </c>
      <c r="AI70" s="2">
        <v>10</v>
      </c>
      <c r="AJ70" s="41" t="s">
        <v>36</v>
      </c>
      <c r="AM70" s="15">
        <v>786</v>
      </c>
    </row>
    <row r="71" spans="5:39" ht="12.75">
      <c r="E71" s="27">
        <v>3</v>
      </c>
      <c r="F71" s="28" t="s">
        <v>35</v>
      </c>
      <c r="G71" s="28"/>
      <c r="H71" s="28"/>
      <c r="I71" s="29"/>
      <c r="J71" s="35">
        <f>F56+M58</f>
        <v>1907</v>
      </c>
      <c r="K71" s="30">
        <f>G56+N58</f>
        <v>37</v>
      </c>
      <c r="L71" s="3"/>
      <c r="M71" s="2"/>
      <c r="N71" s="2"/>
      <c r="AA71" s="2"/>
      <c r="AI71" s="2">
        <v>11</v>
      </c>
      <c r="AJ71" s="41" t="s">
        <v>42</v>
      </c>
      <c r="AM71" s="2">
        <v>842</v>
      </c>
    </row>
    <row r="72" spans="5:40" ht="12.75">
      <c r="E72" s="27">
        <v>4</v>
      </c>
      <c r="F72" s="28" t="s">
        <v>44</v>
      </c>
      <c r="G72" s="28"/>
      <c r="H72" s="28"/>
      <c r="I72" s="29"/>
      <c r="J72" s="35">
        <f>F57+M57</f>
        <v>1699</v>
      </c>
      <c r="K72" s="30">
        <f>G57+N57</f>
        <v>34</v>
      </c>
      <c r="L72" s="3"/>
      <c r="M72" s="2"/>
      <c r="N72" s="2"/>
      <c r="AA72" s="2"/>
      <c r="AI72" s="2">
        <v>12</v>
      </c>
      <c r="AJ72" s="14" t="s">
        <v>41</v>
      </c>
      <c r="AK72" s="14"/>
      <c r="AL72" s="14"/>
      <c r="AM72" s="10">
        <v>854</v>
      </c>
      <c r="AN72" s="10">
        <v>4</v>
      </c>
    </row>
    <row r="73" spans="5:40" ht="12.75">
      <c r="E73" s="27">
        <v>5</v>
      </c>
      <c r="F73" s="28" t="s">
        <v>29</v>
      </c>
      <c r="G73" s="28"/>
      <c r="H73" s="28"/>
      <c r="I73" s="29"/>
      <c r="J73" s="35">
        <f>F63+M61</f>
        <v>4078</v>
      </c>
      <c r="K73" s="30">
        <f>G63+N61</f>
        <v>13</v>
      </c>
      <c r="L73" s="3"/>
      <c r="M73" s="2"/>
      <c r="N73" s="2"/>
      <c r="AA73" s="2"/>
      <c r="AB73" s="44"/>
      <c r="AC73" s="3"/>
      <c r="AD73" s="3"/>
      <c r="AE73" s="3"/>
      <c r="AF73" s="15"/>
      <c r="AI73" s="2">
        <v>13</v>
      </c>
      <c r="AJ73" s="14" t="s">
        <v>30</v>
      </c>
      <c r="AK73" s="14"/>
      <c r="AL73" s="14"/>
      <c r="AM73" s="42">
        <v>570</v>
      </c>
      <c r="AN73" s="10">
        <v>0</v>
      </c>
    </row>
    <row r="74" spans="5:35" ht="12.75">
      <c r="E74" s="27">
        <v>6</v>
      </c>
      <c r="F74" s="28" t="s">
        <v>30</v>
      </c>
      <c r="G74" s="28"/>
      <c r="H74" s="28"/>
      <c r="I74" s="29"/>
      <c r="J74" s="35">
        <f>F61+M66</f>
        <v>4758</v>
      </c>
      <c r="K74" s="30">
        <f>G61+N66</f>
        <v>13</v>
      </c>
      <c r="L74" s="3"/>
      <c r="M74" s="2"/>
      <c r="N74" s="2"/>
      <c r="AA74" s="2"/>
      <c r="AB74" s="40"/>
      <c r="AC74" s="3"/>
      <c r="AD74" s="3"/>
      <c r="AE74" s="3"/>
      <c r="AF74" s="15"/>
      <c r="AG74" s="2"/>
      <c r="AI74" s="2"/>
    </row>
    <row r="75" spans="5:40" ht="12.75">
      <c r="E75" s="27">
        <v>7</v>
      </c>
      <c r="F75" s="28" t="s">
        <v>41</v>
      </c>
      <c r="G75" s="28"/>
      <c r="H75" s="28"/>
      <c r="I75" s="29"/>
      <c r="J75" s="35">
        <f>F62+M65</f>
        <v>4428</v>
      </c>
      <c r="K75" s="30">
        <f>G62+N65</f>
        <v>12</v>
      </c>
      <c r="L75" s="3"/>
      <c r="M75" s="2"/>
      <c r="N75" s="2"/>
      <c r="AB75" s="3"/>
      <c r="AC75" s="3"/>
      <c r="AD75" s="3"/>
      <c r="AE75" s="18" t="s">
        <v>2</v>
      </c>
      <c r="AF75" s="19" t="s">
        <v>15</v>
      </c>
      <c r="AG75" s="19"/>
      <c r="AH75" s="19"/>
      <c r="AI75" s="20"/>
      <c r="AJ75" s="21" t="s">
        <v>12</v>
      </c>
      <c r="AK75" s="22" t="s">
        <v>13</v>
      </c>
      <c r="AL75" s="3"/>
      <c r="AM75" s="2"/>
      <c r="AN75" s="2"/>
    </row>
    <row r="76" spans="5:40" ht="12.75">
      <c r="E76" s="31">
        <v>8</v>
      </c>
      <c r="F76" s="32" t="s">
        <v>46</v>
      </c>
      <c r="G76" s="32"/>
      <c r="H76" s="32"/>
      <c r="I76" s="33"/>
      <c r="J76" s="36">
        <f>F64+M63</f>
        <v>5070</v>
      </c>
      <c r="K76" s="34">
        <f>G64+N63</f>
        <v>10</v>
      </c>
      <c r="L76" s="3"/>
      <c r="M76" s="2"/>
      <c r="N76" s="2"/>
      <c r="AA76" s="4"/>
      <c r="AB76" s="4"/>
      <c r="AC76" s="4"/>
      <c r="AD76" s="4"/>
      <c r="AE76" s="23">
        <v>1</v>
      </c>
      <c r="AF76" s="24" t="s">
        <v>45</v>
      </c>
      <c r="AG76" s="24"/>
      <c r="AH76" s="24"/>
      <c r="AI76" s="25"/>
      <c r="AJ76" s="48">
        <v>571</v>
      </c>
      <c r="AK76" s="26">
        <v>29</v>
      </c>
      <c r="AL76" s="6"/>
      <c r="AM76" s="5"/>
      <c r="AN76" s="5"/>
    </row>
    <row r="77" spans="2:40" ht="12.75">
      <c r="B77" s="3"/>
      <c r="C77" s="3"/>
      <c r="D77" s="3"/>
      <c r="E77" s="3"/>
      <c r="F77" s="2"/>
      <c r="G77" s="2"/>
      <c r="J77" s="3"/>
      <c r="K77" s="3"/>
      <c r="L77" s="3"/>
      <c r="M77" s="2"/>
      <c r="N77" s="2"/>
      <c r="AE77" s="27">
        <v>2</v>
      </c>
      <c r="AF77" s="28" t="s">
        <v>33</v>
      </c>
      <c r="AG77" s="28"/>
      <c r="AH77" s="28"/>
      <c r="AI77" s="29"/>
      <c r="AJ77" s="35">
        <v>1284</v>
      </c>
      <c r="AK77" s="30">
        <v>27</v>
      </c>
      <c r="AL77" s="3"/>
      <c r="AM77" s="2"/>
      <c r="AN77" s="2"/>
    </row>
    <row r="78" spans="1:40" ht="12.75">
      <c r="A78" s="5" t="s">
        <v>2</v>
      </c>
      <c r="B78" s="6" t="s">
        <v>16</v>
      </c>
      <c r="C78" s="6"/>
      <c r="D78" s="6"/>
      <c r="E78" s="6"/>
      <c r="F78" s="5" t="s">
        <v>12</v>
      </c>
      <c r="G78" s="5" t="s">
        <v>13</v>
      </c>
      <c r="H78" s="4"/>
      <c r="I78" s="5" t="s">
        <v>2</v>
      </c>
      <c r="J78" s="6" t="s">
        <v>17</v>
      </c>
      <c r="K78" s="6"/>
      <c r="L78" s="6"/>
      <c r="M78" s="5" t="s">
        <v>12</v>
      </c>
      <c r="N78" s="5" t="s">
        <v>13</v>
      </c>
      <c r="AE78" s="27">
        <v>3</v>
      </c>
      <c r="AF78" s="28" t="s">
        <v>44</v>
      </c>
      <c r="AG78" s="28"/>
      <c r="AH78" s="28"/>
      <c r="AI78" s="29"/>
      <c r="AJ78" s="35">
        <v>1187</v>
      </c>
      <c r="AK78" s="30">
        <v>23</v>
      </c>
      <c r="AL78" s="3"/>
      <c r="AM78" s="2"/>
      <c r="AN78" s="2"/>
    </row>
    <row r="79" spans="1:40" ht="12.75">
      <c r="A79" s="5">
        <v>1</v>
      </c>
      <c r="B79" s="13" t="s">
        <v>44</v>
      </c>
      <c r="C79" s="13"/>
      <c r="D79" s="13"/>
      <c r="E79" s="13"/>
      <c r="F79" s="9">
        <f>F31+AF86</f>
        <v>221</v>
      </c>
      <c r="G79" s="9">
        <f>G31+AG86</f>
        <v>23</v>
      </c>
      <c r="H79" s="4"/>
      <c r="I79" s="5">
        <v>1</v>
      </c>
      <c r="J79" s="13" t="s">
        <v>33</v>
      </c>
      <c r="K79" s="13"/>
      <c r="L79" s="13"/>
      <c r="M79" s="9">
        <f>M33+AM86</f>
        <v>47</v>
      </c>
      <c r="N79" s="9">
        <f>N33+AN86</f>
        <v>22</v>
      </c>
      <c r="AE79" s="27">
        <v>4</v>
      </c>
      <c r="AF79" s="28" t="s">
        <v>35</v>
      </c>
      <c r="AG79" s="28"/>
      <c r="AH79" s="28"/>
      <c r="AI79" s="29"/>
      <c r="AJ79" s="35">
        <v>1481</v>
      </c>
      <c r="AK79" s="30">
        <v>23</v>
      </c>
      <c r="AL79" s="3"/>
      <c r="AM79" s="2"/>
      <c r="AN79" s="2"/>
    </row>
    <row r="80" spans="1:40" ht="12.75">
      <c r="A80" s="2">
        <v>2</v>
      </c>
      <c r="B80" s="16" t="s">
        <v>45</v>
      </c>
      <c r="C80" s="16"/>
      <c r="D80" s="16"/>
      <c r="E80" s="16"/>
      <c r="F80" s="42">
        <f>F33+AF87</f>
        <v>322</v>
      </c>
      <c r="G80" s="17">
        <f>G33+AG87</f>
        <v>19</v>
      </c>
      <c r="I80" s="2">
        <v>2</v>
      </c>
      <c r="J80" s="16" t="s">
        <v>45</v>
      </c>
      <c r="K80" s="16"/>
      <c r="L80" s="16"/>
      <c r="M80" s="17">
        <f>M32+AM87</f>
        <v>78</v>
      </c>
      <c r="N80" s="17">
        <f>N32+AN87</f>
        <v>20</v>
      </c>
      <c r="AE80" s="27">
        <v>5</v>
      </c>
      <c r="AF80" s="28" t="s">
        <v>29</v>
      </c>
      <c r="AG80" s="28"/>
      <c r="AH80" s="28"/>
      <c r="AI80" s="29"/>
      <c r="AJ80" s="35">
        <v>2518</v>
      </c>
      <c r="AK80" s="30">
        <v>7</v>
      </c>
      <c r="AL80" s="3"/>
      <c r="AM80" s="2"/>
      <c r="AN80" s="2"/>
    </row>
    <row r="81" spans="1:40" ht="12.75">
      <c r="A81" s="2">
        <v>3</v>
      </c>
      <c r="B81" s="16" t="s">
        <v>33</v>
      </c>
      <c r="C81" s="16"/>
      <c r="D81" s="16"/>
      <c r="E81" s="16"/>
      <c r="F81" s="42">
        <f>F34+AF88</f>
        <v>357</v>
      </c>
      <c r="G81" s="17">
        <f>G34+AG88</f>
        <v>16</v>
      </c>
      <c r="I81" s="2">
        <v>3</v>
      </c>
      <c r="J81" s="16" t="s">
        <v>35</v>
      </c>
      <c r="K81" s="16"/>
      <c r="L81" s="16"/>
      <c r="M81" s="17">
        <f>M31+AM89</f>
        <v>97</v>
      </c>
      <c r="N81" s="17">
        <f>N31+AN89</f>
        <v>15</v>
      </c>
      <c r="AE81" s="27">
        <v>6</v>
      </c>
      <c r="AF81" s="28" t="s">
        <v>41</v>
      </c>
      <c r="AG81" s="28"/>
      <c r="AH81" s="28"/>
      <c r="AI81" s="29"/>
      <c r="AJ81" s="35">
        <v>2846</v>
      </c>
      <c r="AK81" s="30">
        <v>6</v>
      </c>
      <c r="AL81" s="3"/>
      <c r="AM81" s="2"/>
      <c r="AN81" s="2"/>
    </row>
    <row r="82" spans="1:40" ht="12.75">
      <c r="A82" s="2">
        <v>4</v>
      </c>
      <c r="B82" s="16" t="s">
        <v>35</v>
      </c>
      <c r="C82" s="16"/>
      <c r="D82" s="16"/>
      <c r="E82" s="16"/>
      <c r="F82" s="42">
        <f>F32+AF89</f>
        <v>126</v>
      </c>
      <c r="G82" s="17">
        <f>G32+AG89</f>
        <v>15</v>
      </c>
      <c r="I82" s="2">
        <v>4</v>
      </c>
      <c r="J82" s="16" t="s">
        <v>44</v>
      </c>
      <c r="K82" s="16"/>
      <c r="L82" s="16"/>
      <c r="M82" s="17">
        <f>M34+AM90</f>
        <v>143</v>
      </c>
      <c r="N82" s="17">
        <f>N34+AN90</f>
        <v>15</v>
      </c>
      <c r="AE82" s="27">
        <v>7</v>
      </c>
      <c r="AF82" s="49" t="s">
        <v>46</v>
      </c>
      <c r="AG82" s="49"/>
      <c r="AH82" s="49"/>
      <c r="AI82" s="50"/>
      <c r="AJ82" s="55">
        <v>3470</v>
      </c>
      <c r="AK82" s="51">
        <v>5</v>
      </c>
      <c r="AL82" s="3"/>
      <c r="AM82" s="2"/>
      <c r="AN82" s="2"/>
    </row>
    <row r="83" spans="1:40" ht="12.75">
      <c r="A83" s="2">
        <v>5</v>
      </c>
      <c r="B83" s="14" t="s">
        <v>30</v>
      </c>
      <c r="C83" s="14"/>
      <c r="D83" s="14"/>
      <c r="E83" s="14"/>
      <c r="F83" s="42">
        <f>F39+AF90</f>
        <v>788</v>
      </c>
      <c r="G83" s="10">
        <f>G39+AG90</f>
        <v>11</v>
      </c>
      <c r="I83" s="2">
        <v>5</v>
      </c>
      <c r="J83" s="16" t="s">
        <v>46</v>
      </c>
      <c r="K83" s="16"/>
      <c r="L83" s="16"/>
      <c r="M83" s="17">
        <f>M37+AM96</f>
        <v>247</v>
      </c>
      <c r="N83" s="17">
        <f>N37+AN96</f>
        <v>11</v>
      </c>
      <c r="AE83" s="31">
        <v>8</v>
      </c>
      <c r="AF83" s="32" t="s">
        <v>30</v>
      </c>
      <c r="AG83" s="32"/>
      <c r="AH83" s="32"/>
      <c r="AI83" s="33"/>
      <c r="AJ83" s="36">
        <v>2850</v>
      </c>
      <c r="AK83" s="34">
        <v>6</v>
      </c>
      <c r="AL83" s="3"/>
      <c r="AM83" s="2"/>
      <c r="AN83" s="2"/>
    </row>
    <row r="84" spans="1:40" ht="12.75">
      <c r="A84" s="2">
        <v>6</v>
      </c>
      <c r="B84" s="14" t="s">
        <v>29</v>
      </c>
      <c r="C84" s="14"/>
      <c r="D84" s="14"/>
      <c r="E84" s="14"/>
      <c r="F84" s="42">
        <f>F40+AF91</f>
        <v>855</v>
      </c>
      <c r="G84" s="10">
        <f>G40+AG91</f>
        <v>9.5</v>
      </c>
      <c r="I84" s="2">
        <v>6</v>
      </c>
      <c r="J84" s="40" t="s">
        <v>34</v>
      </c>
      <c r="M84" s="2">
        <f>M38+AM88</f>
        <v>156</v>
      </c>
      <c r="AB84" s="3"/>
      <c r="AC84" s="3"/>
      <c r="AD84" s="3"/>
      <c r="AE84" s="3"/>
      <c r="AF84" s="2"/>
      <c r="AG84" s="2"/>
      <c r="AJ84" s="3"/>
      <c r="AK84" s="3"/>
      <c r="AL84" s="3"/>
      <c r="AM84" s="2"/>
      <c r="AN84" s="2"/>
    </row>
    <row r="85" spans="1:40" ht="12.75">
      <c r="A85" s="2">
        <v>7</v>
      </c>
      <c r="B85" s="40" t="s">
        <v>42</v>
      </c>
      <c r="C85" s="3"/>
      <c r="D85" s="3"/>
      <c r="E85" s="3"/>
      <c r="F85" s="15">
        <f>F35+AF92</f>
        <v>715</v>
      </c>
      <c r="I85" s="2">
        <v>7</v>
      </c>
      <c r="J85" s="3" t="s">
        <v>47</v>
      </c>
      <c r="K85" s="3"/>
      <c r="L85" s="3"/>
      <c r="M85" s="2">
        <f>M36+AM92</f>
        <v>168</v>
      </c>
      <c r="AA85" s="5" t="s">
        <v>2</v>
      </c>
      <c r="AB85" s="6" t="s">
        <v>16</v>
      </c>
      <c r="AC85" s="6"/>
      <c r="AD85" s="6"/>
      <c r="AE85" s="6"/>
      <c r="AF85" s="5" t="s">
        <v>12</v>
      </c>
      <c r="AG85" s="5" t="s">
        <v>13</v>
      </c>
      <c r="AH85" s="4"/>
      <c r="AI85" s="5" t="s">
        <v>2</v>
      </c>
      <c r="AJ85" s="6" t="s">
        <v>17</v>
      </c>
      <c r="AK85" s="6"/>
      <c r="AL85" s="6"/>
      <c r="AM85" s="5" t="s">
        <v>12</v>
      </c>
      <c r="AN85" s="5" t="s">
        <v>13</v>
      </c>
    </row>
    <row r="86" spans="1:40" ht="12.75">
      <c r="A86" s="2">
        <v>8</v>
      </c>
      <c r="B86" s="40" t="s">
        <v>47</v>
      </c>
      <c r="C86" s="3"/>
      <c r="D86" s="3"/>
      <c r="E86" s="3"/>
      <c r="F86" s="15">
        <f>F37+AF93</f>
        <v>764</v>
      </c>
      <c r="G86" s="2"/>
      <c r="I86" s="2">
        <v>8</v>
      </c>
      <c r="J86" s="14" t="s">
        <v>29</v>
      </c>
      <c r="K86" s="14"/>
      <c r="L86" s="14"/>
      <c r="M86" s="10">
        <f>M42+AM91</f>
        <v>220</v>
      </c>
      <c r="N86" s="10">
        <f>N42+AN91</f>
        <v>8</v>
      </c>
      <c r="AA86" s="5">
        <v>1</v>
      </c>
      <c r="AB86" s="13" t="s">
        <v>44</v>
      </c>
      <c r="AC86" s="13"/>
      <c r="AD86" s="13"/>
      <c r="AE86" s="13"/>
      <c r="AF86" s="9">
        <v>162</v>
      </c>
      <c r="AG86" s="9">
        <v>15</v>
      </c>
      <c r="AH86" s="4"/>
      <c r="AI86" s="5">
        <v>1</v>
      </c>
      <c r="AJ86" s="13" t="s">
        <v>33</v>
      </c>
      <c r="AK86" s="13"/>
      <c r="AL86" s="13"/>
      <c r="AM86" s="9">
        <v>20</v>
      </c>
      <c r="AN86" s="9">
        <v>16</v>
      </c>
    </row>
    <row r="87" spans="1:40" ht="12.75">
      <c r="A87" s="2">
        <v>9</v>
      </c>
      <c r="B87" s="40" t="s">
        <v>34</v>
      </c>
      <c r="C87" s="3"/>
      <c r="D87" s="3"/>
      <c r="E87" s="3"/>
      <c r="F87" s="15">
        <f>F38+AF94</f>
        <v>917</v>
      </c>
      <c r="G87" s="2"/>
      <c r="I87" s="2">
        <v>9</v>
      </c>
      <c r="J87" s="3" t="s">
        <v>31</v>
      </c>
      <c r="L87" s="3"/>
      <c r="M87" s="2">
        <f>M35+AM95</f>
        <v>234</v>
      </c>
      <c r="AA87" s="2">
        <v>2</v>
      </c>
      <c r="AB87" s="16" t="s">
        <v>45</v>
      </c>
      <c r="AC87" s="16"/>
      <c r="AD87" s="16"/>
      <c r="AE87" s="16"/>
      <c r="AF87" s="17">
        <v>217</v>
      </c>
      <c r="AG87" s="17">
        <v>13</v>
      </c>
      <c r="AI87" s="2">
        <v>2</v>
      </c>
      <c r="AJ87" s="16" t="s">
        <v>45</v>
      </c>
      <c r="AK87" s="16"/>
      <c r="AL87" s="16"/>
      <c r="AM87" s="17">
        <v>58</v>
      </c>
      <c r="AN87" s="17">
        <v>13</v>
      </c>
    </row>
    <row r="88" spans="1:39" ht="12.75">
      <c r="A88" s="2">
        <v>10</v>
      </c>
      <c r="B88" s="16" t="s">
        <v>46</v>
      </c>
      <c r="C88" s="16"/>
      <c r="D88" s="16"/>
      <c r="E88" s="16"/>
      <c r="F88" s="42">
        <f>F41+AF95</f>
        <v>1057</v>
      </c>
      <c r="G88" s="17">
        <f>G41+AG95</f>
        <v>4.5</v>
      </c>
      <c r="H88" s="2"/>
      <c r="I88" s="2">
        <v>10</v>
      </c>
      <c r="J88" s="40" t="s">
        <v>36</v>
      </c>
      <c r="L88" s="3"/>
      <c r="M88" s="2">
        <f>M41+AM93</f>
        <v>239</v>
      </c>
      <c r="AA88" s="2">
        <v>3</v>
      </c>
      <c r="AB88" s="16" t="s">
        <v>33</v>
      </c>
      <c r="AC88" s="16"/>
      <c r="AD88" s="16"/>
      <c r="AE88" s="16"/>
      <c r="AF88" s="17">
        <v>242</v>
      </c>
      <c r="AG88" s="17">
        <v>11</v>
      </c>
      <c r="AI88" s="2">
        <v>3</v>
      </c>
      <c r="AJ88" s="40" t="s">
        <v>34</v>
      </c>
      <c r="AM88" s="2">
        <v>84</v>
      </c>
    </row>
    <row r="89" spans="1:40" ht="12.75">
      <c r="A89" s="2">
        <v>11</v>
      </c>
      <c r="B89" s="16" t="s">
        <v>41</v>
      </c>
      <c r="C89" s="16"/>
      <c r="D89" s="16"/>
      <c r="E89" s="16"/>
      <c r="F89" s="42">
        <f>F43+AF96</f>
        <v>1290</v>
      </c>
      <c r="G89" s="17">
        <f>G43+AG96</f>
        <v>2</v>
      </c>
      <c r="H89" s="2"/>
      <c r="I89" s="2">
        <v>11</v>
      </c>
      <c r="J89" s="3" t="s">
        <v>48</v>
      </c>
      <c r="M89" s="2">
        <f>M39+AM94</f>
        <v>253</v>
      </c>
      <c r="AA89" s="2">
        <v>4</v>
      </c>
      <c r="AB89" s="16" t="s">
        <v>35</v>
      </c>
      <c r="AC89" s="16"/>
      <c r="AD89" s="16"/>
      <c r="AE89" s="16"/>
      <c r="AF89" s="17">
        <v>55</v>
      </c>
      <c r="AG89" s="17">
        <v>8</v>
      </c>
      <c r="AI89" s="2">
        <v>4</v>
      </c>
      <c r="AJ89" s="16" t="s">
        <v>35</v>
      </c>
      <c r="AK89" s="16"/>
      <c r="AL89" s="16"/>
      <c r="AM89" s="17">
        <v>81</v>
      </c>
      <c r="AN89" s="17">
        <v>7</v>
      </c>
    </row>
    <row r="90" spans="1:40" ht="12.75">
      <c r="A90" s="2"/>
      <c r="I90" s="2">
        <v>12</v>
      </c>
      <c r="J90" s="40" t="s">
        <v>49</v>
      </c>
      <c r="K90" s="3"/>
      <c r="L90" s="3"/>
      <c r="M90" s="2">
        <f>M44+AM98</f>
        <v>331</v>
      </c>
      <c r="N90" s="2"/>
      <c r="AA90" s="2">
        <v>5</v>
      </c>
      <c r="AB90" s="14" t="s">
        <v>30</v>
      </c>
      <c r="AC90" s="14"/>
      <c r="AD90" s="14"/>
      <c r="AE90" s="14"/>
      <c r="AF90" s="10">
        <v>477</v>
      </c>
      <c r="AG90" s="10">
        <v>7</v>
      </c>
      <c r="AI90" s="2">
        <v>5</v>
      </c>
      <c r="AJ90" s="16" t="s">
        <v>44</v>
      </c>
      <c r="AK90" s="16"/>
      <c r="AL90" s="16"/>
      <c r="AM90" s="17">
        <v>96</v>
      </c>
      <c r="AN90" s="17">
        <v>10</v>
      </c>
    </row>
    <row r="91" spans="1:40" ht="12.75">
      <c r="A91" s="2"/>
      <c r="B91" s="40"/>
      <c r="C91" s="3"/>
      <c r="D91" s="3"/>
      <c r="E91" s="3"/>
      <c r="F91" s="2"/>
      <c r="G91" s="2"/>
      <c r="I91" s="2">
        <v>13</v>
      </c>
      <c r="J91" s="40" t="s">
        <v>50</v>
      </c>
      <c r="L91" s="3"/>
      <c r="M91" s="2">
        <f>M43+AM97</f>
        <v>337</v>
      </c>
      <c r="AA91" s="2">
        <v>6</v>
      </c>
      <c r="AB91" s="14" t="s">
        <v>29</v>
      </c>
      <c r="AC91" s="14"/>
      <c r="AD91" s="14"/>
      <c r="AE91" s="14"/>
      <c r="AF91" s="10">
        <v>477</v>
      </c>
      <c r="AG91" s="10">
        <v>7</v>
      </c>
      <c r="AI91" s="2">
        <v>6</v>
      </c>
      <c r="AJ91" s="14" t="s">
        <v>29</v>
      </c>
      <c r="AK91" s="14"/>
      <c r="AL91" s="14"/>
      <c r="AM91" s="10">
        <v>104</v>
      </c>
      <c r="AN91" s="10">
        <v>5</v>
      </c>
    </row>
    <row r="92" spans="1:39" ht="12.75">
      <c r="A92" s="2"/>
      <c r="B92" s="40"/>
      <c r="C92" s="3"/>
      <c r="D92" s="3"/>
      <c r="E92" s="3"/>
      <c r="F92" s="2"/>
      <c r="G92" s="2"/>
      <c r="I92" s="2">
        <v>14</v>
      </c>
      <c r="J92" s="40" t="s">
        <v>51</v>
      </c>
      <c r="M92" s="2">
        <f>M48+AM100</f>
        <v>451</v>
      </c>
      <c r="AA92" s="2">
        <v>7</v>
      </c>
      <c r="AB92" s="40" t="s">
        <v>42</v>
      </c>
      <c r="AC92" s="3"/>
      <c r="AD92" s="3"/>
      <c r="AE92" s="3"/>
      <c r="AF92" s="2">
        <v>514</v>
      </c>
      <c r="AI92" s="2">
        <v>7</v>
      </c>
      <c r="AJ92" s="3" t="s">
        <v>47</v>
      </c>
      <c r="AK92" s="3"/>
      <c r="AL92" s="3"/>
      <c r="AM92" s="2">
        <v>115</v>
      </c>
    </row>
    <row r="93" spans="1:39" ht="12.75">
      <c r="A93" s="2"/>
      <c r="B93" s="40"/>
      <c r="C93" s="3"/>
      <c r="D93" s="3"/>
      <c r="E93" s="3"/>
      <c r="F93" s="2"/>
      <c r="I93" s="2">
        <v>15</v>
      </c>
      <c r="J93" s="14" t="s">
        <v>41</v>
      </c>
      <c r="K93" s="14"/>
      <c r="L93" s="14"/>
      <c r="M93" s="10">
        <f>M47+AM101</f>
        <v>463</v>
      </c>
      <c r="N93" s="10">
        <f>N47+AN101</f>
        <v>2</v>
      </c>
      <c r="AA93" s="2">
        <v>8</v>
      </c>
      <c r="AB93" s="40" t="s">
        <v>47</v>
      </c>
      <c r="AC93" s="3"/>
      <c r="AD93" s="3"/>
      <c r="AE93" s="3"/>
      <c r="AF93" s="2">
        <v>489</v>
      </c>
      <c r="AG93" s="2"/>
      <c r="AI93" s="2">
        <v>8</v>
      </c>
      <c r="AJ93" s="40" t="s">
        <v>36</v>
      </c>
      <c r="AL93" s="3"/>
      <c r="AM93" s="2">
        <v>144</v>
      </c>
    </row>
    <row r="94" spans="9:39" ht="12.75">
      <c r="I94" s="2">
        <v>16</v>
      </c>
      <c r="J94" s="14" t="s">
        <v>30</v>
      </c>
      <c r="K94" s="14"/>
      <c r="L94" s="14"/>
      <c r="M94" s="10">
        <f>M49+AM102</f>
        <v>530</v>
      </c>
      <c r="N94" s="10">
        <f>N49+AN102</f>
        <v>0</v>
      </c>
      <c r="AA94" s="2">
        <v>9</v>
      </c>
      <c r="AB94" s="40" t="s">
        <v>34</v>
      </c>
      <c r="AC94" s="3"/>
      <c r="AD94" s="3"/>
      <c r="AE94" s="3"/>
      <c r="AF94" s="2">
        <v>613</v>
      </c>
      <c r="AG94" s="2"/>
      <c r="AI94" s="2">
        <v>9</v>
      </c>
      <c r="AJ94" s="3" t="s">
        <v>48</v>
      </c>
      <c r="AM94" s="2">
        <v>174</v>
      </c>
    </row>
    <row r="95" spans="1:39" ht="12.75">
      <c r="A95" s="2"/>
      <c r="I95" s="2"/>
      <c r="AA95" s="2">
        <v>10</v>
      </c>
      <c r="AB95" s="16" t="s">
        <v>46</v>
      </c>
      <c r="AC95" s="16"/>
      <c r="AD95" s="16"/>
      <c r="AE95" s="16"/>
      <c r="AF95" s="17">
        <v>679</v>
      </c>
      <c r="AG95" s="17">
        <v>2</v>
      </c>
      <c r="AH95" s="2"/>
      <c r="AI95" s="2">
        <v>10</v>
      </c>
      <c r="AJ95" s="3" t="s">
        <v>31</v>
      </c>
      <c r="AL95" s="3"/>
      <c r="AM95" s="2">
        <v>187</v>
      </c>
    </row>
    <row r="96" spans="1:40" ht="12.75">
      <c r="A96" s="2"/>
      <c r="B96" s="40"/>
      <c r="F96" s="2"/>
      <c r="G96" s="2"/>
      <c r="I96" s="2"/>
      <c r="AA96" s="2">
        <v>11</v>
      </c>
      <c r="AB96" s="16" t="s">
        <v>41</v>
      </c>
      <c r="AC96" s="16"/>
      <c r="AD96" s="16"/>
      <c r="AE96" s="16"/>
      <c r="AF96" s="17">
        <v>821</v>
      </c>
      <c r="AG96" s="17">
        <v>1</v>
      </c>
      <c r="AH96" s="2"/>
      <c r="AI96" s="2">
        <v>11</v>
      </c>
      <c r="AJ96" s="16" t="s">
        <v>46</v>
      </c>
      <c r="AK96" s="16"/>
      <c r="AL96" s="16"/>
      <c r="AM96" s="17">
        <v>189</v>
      </c>
      <c r="AN96" s="17">
        <v>7</v>
      </c>
    </row>
    <row r="97" spans="27:39" ht="12.75">
      <c r="AA97" s="2"/>
      <c r="AI97" s="2">
        <v>12</v>
      </c>
      <c r="AJ97" s="40" t="s">
        <v>50</v>
      </c>
      <c r="AL97" s="3"/>
      <c r="AM97" s="2">
        <v>218</v>
      </c>
    </row>
    <row r="98" spans="27:40" ht="12.75">
      <c r="AA98" s="2"/>
      <c r="AB98" s="40"/>
      <c r="AC98" s="3"/>
      <c r="AD98" s="3"/>
      <c r="AE98" s="3"/>
      <c r="AF98" s="2"/>
      <c r="AG98" s="2"/>
      <c r="AI98" s="2">
        <v>13</v>
      </c>
      <c r="AJ98" s="40" t="s">
        <v>49</v>
      </c>
      <c r="AK98" s="3"/>
      <c r="AL98" s="3"/>
      <c r="AM98" s="2">
        <v>212</v>
      </c>
      <c r="AN98" s="2"/>
    </row>
    <row r="99" spans="27:40" ht="12.75">
      <c r="AA99" s="2"/>
      <c r="AB99" s="40"/>
      <c r="AC99" s="3"/>
      <c r="AD99" s="3"/>
      <c r="AE99" s="3"/>
      <c r="AF99" s="2"/>
      <c r="AG99" s="2"/>
      <c r="AI99" s="2">
        <v>14</v>
      </c>
      <c r="AJ99" s="40" t="s">
        <v>42</v>
      </c>
      <c r="AK99" s="3"/>
      <c r="AL99" s="3"/>
      <c r="AM99" s="2">
        <v>290</v>
      </c>
      <c r="AN99" s="2"/>
    </row>
    <row r="100" spans="27:39" ht="12.75">
      <c r="AA100" s="2"/>
      <c r="AB100" s="40"/>
      <c r="AC100" s="3"/>
      <c r="AD100" s="3"/>
      <c r="AE100" s="3"/>
      <c r="AF100" s="2"/>
      <c r="AI100" s="2">
        <v>15</v>
      </c>
      <c r="AJ100" s="40" t="s">
        <v>51</v>
      </c>
      <c r="AM100" s="2">
        <v>302</v>
      </c>
    </row>
    <row r="101" spans="35:40" ht="12.75">
      <c r="AI101" s="2">
        <v>16</v>
      </c>
      <c r="AJ101" s="14" t="s">
        <v>41</v>
      </c>
      <c r="AK101" s="14"/>
      <c r="AL101" s="14"/>
      <c r="AM101" s="10">
        <v>316</v>
      </c>
      <c r="AN101" s="10">
        <v>0</v>
      </c>
    </row>
    <row r="102" spans="27:40" ht="12.75">
      <c r="AA102" s="2"/>
      <c r="AI102" s="2">
        <v>17</v>
      </c>
      <c r="AJ102" s="14" t="s">
        <v>30</v>
      </c>
      <c r="AK102" s="14"/>
      <c r="AL102" s="14"/>
      <c r="AM102" s="10">
        <v>359</v>
      </c>
      <c r="AN102" s="10">
        <v>0</v>
      </c>
    </row>
    <row r="103" spans="27:35" ht="12.75">
      <c r="AA103" s="2"/>
      <c r="AB103" s="40"/>
      <c r="AF103" s="2"/>
      <c r="AG103" s="2"/>
      <c r="AI103" s="2"/>
    </row>
  </sheetData>
  <sheetProtection/>
  <printOptions/>
  <pageMargins left="0.46" right="0.75" top="1.4" bottom="1.64" header="0.5" footer="0.5"/>
  <pageSetup fitToHeight="0" fitToWidth="1" horizontalDpi="600" verticalDpi="600" orientation="portrait" paperSize="9" scale="26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4"/>
  <sheetViews>
    <sheetView showZeros="0" zoomScale="75" zoomScaleNormal="75" zoomScalePageLayoutView="0" workbookViewId="0" topLeftCell="A1">
      <pane xSplit="11" ySplit="4" topLeftCell="L4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F5" sqref="F5:F83"/>
    </sheetView>
  </sheetViews>
  <sheetFormatPr defaultColWidth="9.140625" defaultRowHeight="12.75"/>
  <cols>
    <col min="1" max="1" width="7.140625" style="0" bestFit="1" customWidth="1"/>
    <col min="2" max="2" width="5.7109375" style="0" bestFit="1" customWidth="1"/>
    <col min="3" max="4" width="4.140625" style="0" customWidth="1"/>
    <col min="5" max="5" width="5.8515625" style="0" bestFit="1" customWidth="1"/>
    <col min="6" max="6" width="7.7109375" style="0" bestFit="1" customWidth="1"/>
    <col min="7" max="7" width="10.57421875" style="0" customWidth="1"/>
    <col min="8" max="8" width="15.003906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2" width="8.28125" style="2" bestFit="1" customWidth="1"/>
    <col min="13" max="19" width="8.57421875" style="2" bestFit="1" customWidth="1"/>
    <col min="20" max="20" width="1.7109375" style="8" customWidth="1"/>
    <col min="21" max="28" width="8.57421875" style="2" bestFit="1" customWidth="1"/>
  </cols>
  <sheetData>
    <row r="1" spans="2:11" s="4" customFormat="1" ht="12.75">
      <c r="B1" s="7" t="s">
        <v>25</v>
      </c>
      <c r="C1" s="7"/>
      <c r="D1" s="7"/>
      <c r="E1" s="7"/>
      <c r="F1" s="7"/>
      <c r="G1" s="7"/>
      <c r="H1" s="7"/>
      <c r="I1" s="7"/>
      <c r="J1" s="7"/>
      <c r="K1" s="7"/>
    </row>
    <row r="2" spans="1:28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5" t="s">
        <v>26</v>
      </c>
      <c r="M2" s="5" t="s">
        <v>32</v>
      </c>
      <c r="N2" s="5" t="s">
        <v>37</v>
      </c>
      <c r="O2" s="5" t="s">
        <v>38</v>
      </c>
      <c r="P2" s="5" t="s">
        <v>39</v>
      </c>
      <c r="Q2" s="5" t="s">
        <v>40</v>
      </c>
      <c r="R2" s="5" t="s">
        <v>27</v>
      </c>
      <c r="S2" s="5" t="s">
        <v>28</v>
      </c>
      <c r="T2" s="11"/>
      <c r="U2" s="11" t="s">
        <v>26</v>
      </c>
      <c r="V2" s="11" t="s">
        <v>32</v>
      </c>
      <c r="W2" s="5" t="s">
        <v>37</v>
      </c>
      <c r="X2" s="5" t="s">
        <v>38</v>
      </c>
      <c r="Y2" s="11" t="s">
        <v>39</v>
      </c>
      <c r="Z2" s="11" t="s">
        <v>40</v>
      </c>
      <c r="AA2" s="11" t="s">
        <v>27</v>
      </c>
      <c r="AB2" s="11" t="s">
        <v>28</v>
      </c>
    </row>
    <row r="3" spans="1:28" ht="12.75">
      <c r="A3" s="7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9">
        <f>SUM(SMALL(L$5:L$87,{1,2,3,4,5,6}))</f>
        <v>344</v>
      </c>
      <c r="M3" s="9">
        <f>SUM(SMALL(M$5:M$87,{1,2,3,4,5,6}))</f>
        <v>109</v>
      </c>
      <c r="N3" s="9">
        <f>SUM(SMALL(N$5:N$87,{1,2,3,4,5,6}))</f>
        <v>250</v>
      </c>
      <c r="O3" s="9">
        <f>SUM(SMALL(O$5:O$87,{1,2,3,4,5,6}))</f>
        <v>48</v>
      </c>
      <c r="P3" s="9">
        <f>SUM(SMALL(P$5:P$87,{1,2,3,4,5,6}))</f>
        <v>133</v>
      </c>
      <c r="Q3" s="9">
        <f>SUM(SMALL(Q$5:Q$87,{1,2,3,4,5,6}))</f>
        <v>388</v>
      </c>
      <c r="R3" s="9">
        <f>SUM(SMALL(R$5:R$87,{1,2,3,4,5,6}))</f>
        <v>400</v>
      </c>
      <c r="S3" s="9">
        <f>SUM(SMALL(S$5:S$87,{1,2,3,4,5,6}))</f>
        <v>99</v>
      </c>
      <c r="T3" s="5"/>
      <c r="U3" s="9">
        <f>SUM(SMALL(U$5:U$87,{1,2,3}))</f>
        <v>116</v>
      </c>
      <c r="V3" s="9">
        <f>SUM(SMALL(V$5:V$87,{1,2,3}))</f>
        <v>27</v>
      </c>
      <c r="W3" s="9">
        <f>SUM(SMALL(W$5:W$87,{1,2,3}))</f>
        <v>58</v>
      </c>
      <c r="X3" s="9">
        <f>SUM(SMALL(X$5:X$87,{1,2,3}))</f>
        <v>20</v>
      </c>
      <c r="Y3" s="9">
        <f>SUM(SMALL(Y$5:Y$87,{1,2,3}))</f>
        <v>47</v>
      </c>
      <c r="Z3" s="9">
        <f>SUM(SMALL(Z$5:Z$87,{1,2,3}))</f>
        <v>147</v>
      </c>
      <c r="AA3" s="9">
        <f>SUM(SMALL(AA$5:AA$87,{1,2,3}))</f>
        <v>171</v>
      </c>
      <c r="AB3" s="9">
        <f>SUM(SMALL(AB$5:AB$87,{1,2,3}))</f>
        <v>16</v>
      </c>
    </row>
    <row r="4" spans="1:28" s="4" customFormat="1" ht="12.75">
      <c r="A4" s="5" t="s">
        <v>19</v>
      </c>
      <c r="B4" s="5" t="s">
        <v>2</v>
      </c>
      <c r="C4" s="6" t="s">
        <v>18</v>
      </c>
      <c r="D4" s="6" t="s">
        <v>3</v>
      </c>
      <c r="E4" s="5" t="s">
        <v>4</v>
      </c>
      <c r="F4" s="5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9">
        <f>COUNT(SMALL(L$5:L$87,{1,2,3,4,5,6}))</f>
        <v>6</v>
      </c>
      <c r="M4" s="9">
        <f>COUNT(SMALL(M$5:M$87,{1,2,3,4,5,6}))</f>
        <v>6</v>
      </c>
      <c r="N4" s="9">
        <f>COUNT(SMALL(N$5:N$87,{1,2,3,4,5,6}))</f>
        <v>6</v>
      </c>
      <c r="O4" s="9">
        <f>COUNT(SMALL(O$5:O$87,{1,2,3,4,5,6}))</f>
        <v>6</v>
      </c>
      <c r="P4" s="9">
        <f>COUNT(SMALL(P$5:P$87,{1,2,3,4,5,6}))</f>
        <v>6</v>
      </c>
      <c r="Q4" s="9">
        <f>COUNT(SMALL(Q$5:Q$87,{1,2,3,4,5,6}))</f>
        <v>6</v>
      </c>
      <c r="R4" s="9">
        <f>COUNT(SMALL(R$5:R$87,{1,2,3,4,5,6}))</f>
        <v>6</v>
      </c>
      <c r="S4" s="9">
        <f>COUNT(SMALL(S$5:S$87,{1,2,3,4,5,6}))</f>
        <v>6</v>
      </c>
      <c r="T4" s="5"/>
      <c r="U4" s="9">
        <f>COUNT(SMALL(U$5:U$87,{1,2,3}))</f>
        <v>3</v>
      </c>
      <c r="V4" s="9">
        <f>COUNT(SMALL(V$5:V$87,{1,2,3}))</f>
        <v>3</v>
      </c>
      <c r="W4" s="9">
        <f>COUNT(SMALL(W$5:W$87,{1,2,3}))</f>
        <v>3</v>
      </c>
      <c r="X4" s="9">
        <f>COUNT(SMALL(X$5:X$87,{1,2,3}))</f>
        <v>3</v>
      </c>
      <c r="Y4" s="9">
        <f>COUNT(SMALL(Y$5:Y$87,{1,2,3}))</f>
        <v>3</v>
      </c>
      <c r="Z4" s="9">
        <f>COUNT(SMALL(Z$5:Z$87,{1,2,3}))</f>
        <v>3</v>
      </c>
      <c r="AA4" s="9">
        <f>COUNT(SMALL(AA$5:AA$87,{1,2,3}))</f>
        <v>3</v>
      </c>
      <c r="AB4" s="9">
        <f>COUNT(SMALL(AB$5:AB$87,{1,2,3}))</f>
        <v>3</v>
      </c>
    </row>
    <row r="5" spans="1:28" ht="12.75">
      <c r="A5" s="8">
        <v>41</v>
      </c>
      <c r="B5" s="8">
        <v>1</v>
      </c>
      <c r="C5" s="8">
        <v>1</v>
      </c>
      <c r="D5" s="8"/>
      <c r="E5" s="8"/>
      <c r="F5" s="38">
        <v>0.02877314814814815</v>
      </c>
      <c r="G5" s="1" t="s">
        <v>60</v>
      </c>
      <c r="H5" s="1" t="s">
        <v>61</v>
      </c>
      <c r="I5" s="8" t="s">
        <v>62</v>
      </c>
      <c r="J5" s="8" t="s">
        <v>38</v>
      </c>
      <c r="K5" s="8" t="s">
        <v>1</v>
      </c>
      <c r="L5" s="10"/>
      <c r="M5" s="10"/>
      <c r="N5" s="10"/>
      <c r="O5" s="10">
        <f>$B5</f>
        <v>1</v>
      </c>
      <c r="P5" s="10"/>
      <c r="Q5" s="10"/>
      <c r="R5" s="10"/>
      <c r="S5" s="10"/>
      <c r="U5" s="10"/>
      <c r="V5" s="10"/>
      <c r="W5" s="10"/>
      <c r="X5" s="10"/>
      <c r="Y5" s="10"/>
      <c r="Z5" s="10"/>
      <c r="AA5" s="10"/>
      <c r="AB5" s="10"/>
    </row>
    <row r="6" spans="1:28" ht="12.75">
      <c r="A6" s="8">
        <v>43</v>
      </c>
      <c r="B6" s="8">
        <v>2</v>
      </c>
      <c r="C6" s="8">
        <v>2</v>
      </c>
      <c r="D6" s="8"/>
      <c r="E6" s="8">
        <v>1250</v>
      </c>
      <c r="F6" s="38">
        <v>0.02903935185185185</v>
      </c>
      <c r="G6" s="1" t="s">
        <v>63</v>
      </c>
      <c r="H6" s="1" t="s">
        <v>64</v>
      </c>
      <c r="I6" s="8" t="s">
        <v>62</v>
      </c>
      <c r="J6" s="8" t="s">
        <v>27</v>
      </c>
      <c r="K6" s="8" t="s">
        <v>1</v>
      </c>
      <c r="L6" s="10"/>
      <c r="M6" s="10"/>
      <c r="N6" s="10"/>
      <c r="O6" s="10"/>
      <c r="P6" s="10"/>
      <c r="Q6" s="10"/>
      <c r="R6" s="10">
        <f>$B6</f>
        <v>2</v>
      </c>
      <c r="S6" s="10"/>
      <c r="U6" s="10"/>
      <c r="V6" s="10"/>
      <c r="W6" s="10"/>
      <c r="X6" s="10"/>
      <c r="Y6" s="10"/>
      <c r="Z6" s="10"/>
      <c r="AA6" s="10"/>
      <c r="AB6" s="10"/>
    </row>
    <row r="7" spans="1:28" ht="12.75">
      <c r="A7" s="8">
        <v>46</v>
      </c>
      <c r="B7" s="8">
        <v>3</v>
      </c>
      <c r="C7" s="8">
        <v>1</v>
      </c>
      <c r="D7" s="8">
        <v>1</v>
      </c>
      <c r="E7" s="8">
        <v>975</v>
      </c>
      <c r="F7" s="38">
        <v>0.029201388888888888</v>
      </c>
      <c r="G7" s="1" t="s">
        <v>94</v>
      </c>
      <c r="H7" s="1" t="s">
        <v>95</v>
      </c>
      <c r="I7" s="8" t="s">
        <v>67</v>
      </c>
      <c r="J7" s="8" t="s">
        <v>38</v>
      </c>
      <c r="K7" s="8" t="s">
        <v>1</v>
      </c>
      <c r="L7" s="10"/>
      <c r="M7" s="10"/>
      <c r="N7" s="10"/>
      <c r="O7" s="10">
        <f>$B7</f>
        <v>3</v>
      </c>
      <c r="P7" s="10"/>
      <c r="Q7" s="10"/>
      <c r="R7" s="10"/>
      <c r="S7" s="10"/>
      <c r="U7" s="10"/>
      <c r="V7" s="10"/>
      <c r="W7" s="10"/>
      <c r="X7" s="10">
        <f>$D7</f>
        <v>1</v>
      </c>
      <c r="Y7" s="10"/>
      <c r="Z7" s="10"/>
      <c r="AA7" s="10"/>
      <c r="AB7" s="10"/>
    </row>
    <row r="8" spans="1:28" ht="12.75">
      <c r="A8" s="8">
        <v>54</v>
      </c>
      <c r="B8" s="8">
        <v>4</v>
      </c>
      <c r="C8" s="8">
        <v>3</v>
      </c>
      <c r="D8" s="8"/>
      <c r="E8" s="8">
        <v>1184</v>
      </c>
      <c r="F8" s="38">
        <v>0.029756944444444444</v>
      </c>
      <c r="G8" s="1" t="s">
        <v>96</v>
      </c>
      <c r="H8" s="1" t="s">
        <v>97</v>
      </c>
      <c r="I8" s="8" t="s">
        <v>62</v>
      </c>
      <c r="J8" s="8" t="s">
        <v>32</v>
      </c>
      <c r="K8" s="8" t="s">
        <v>1</v>
      </c>
      <c r="L8" s="10"/>
      <c r="M8" s="10">
        <f>$B8</f>
        <v>4</v>
      </c>
      <c r="N8" s="10"/>
      <c r="O8" s="10"/>
      <c r="P8" s="10"/>
      <c r="Q8" s="10"/>
      <c r="R8" s="10"/>
      <c r="S8" s="10"/>
      <c r="U8" s="10"/>
      <c r="V8" s="10"/>
      <c r="W8" s="10"/>
      <c r="X8" s="10"/>
      <c r="Y8" s="10"/>
      <c r="Z8" s="10"/>
      <c r="AA8" s="10"/>
      <c r="AB8" s="10"/>
    </row>
    <row r="9" spans="1:28" ht="12.75">
      <c r="A9" s="8">
        <v>62</v>
      </c>
      <c r="B9" s="8">
        <v>5</v>
      </c>
      <c r="C9" s="8">
        <v>4</v>
      </c>
      <c r="D9" s="8"/>
      <c r="E9" s="8">
        <v>964</v>
      </c>
      <c r="F9" s="38">
        <v>0.030185185185185186</v>
      </c>
      <c r="G9" s="1" t="s">
        <v>98</v>
      </c>
      <c r="H9" s="1" t="s">
        <v>99</v>
      </c>
      <c r="I9" s="8" t="s">
        <v>62</v>
      </c>
      <c r="J9" s="8" t="s">
        <v>38</v>
      </c>
      <c r="K9" s="8" t="s">
        <v>1</v>
      </c>
      <c r="L9" s="10"/>
      <c r="M9" s="10"/>
      <c r="N9" s="10"/>
      <c r="O9" s="10">
        <f>$B9</f>
        <v>5</v>
      </c>
      <c r="P9" s="10"/>
      <c r="Q9" s="10"/>
      <c r="R9" s="10"/>
      <c r="S9" s="10"/>
      <c r="U9" s="10"/>
      <c r="V9" s="10"/>
      <c r="W9" s="10"/>
      <c r="X9" s="10"/>
      <c r="Y9" s="10"/>
      <c r="Z9" s="10"/>
      <c r="AA9" s="10"/>
      <c r="AB9" s="10"/>
    </row>
    <row r="10" spans="1:28" ht="12.75">
      <c r="A10" s="8">
        <v>65</v>
      </c>
      <c r="B10" s="8">
        <v>6</v>
      </c>
      <c r="C10" s="8">
        <v>5</v>
      </c>
      <c r="D10" s="8"/>
      <c r="E10" s="8">
        <v>976</v>
      </c>
      <c r="F10" s="38">
        <v>0.030439814814814815</v>
      </c>
      <c r="G10" s="1" t="s">
        <v>100</v>
      </c>
      <c r="H10" s="1" t="s">
        <v>101</v>
      </c>
      <c r="I10" s="8" t="s">
        <v>62</v>
      </c>
      <c r="J10" s="8" t="s">
        <v>38</v>
      </c>
      <c r="K10" s="8" t="s">
        <v>1</v>
      </c>
      <c r="L10" s="10"/>
      <c r="M10" s="10"/>
      <c r="N10" s="10"/>
      <c r="O10" s="10">
        <f>$B10</f>
        <v>6</v>
      </c>
      <c r="P10" s="10"/>
      <c r="Q10" s="10"/>
      <c r="R10" s="10"/>
      <c r="S10" s="10"/>
      <c r="U10" s="10"/>
      <c r="V10" s="10"/>
      <c r="W10" s="10"/>
      <c r="X10" s="10"/>
      <c r="Y10" s="10"/>
      <c r="Z10" s="10"/>
      <c r="AA10" s="10"/>
      <c r="AB10" s="10"/>
    </row>
    <row r="11" spans="1:28" ht="12.75">
      <c r="A11" s="8">
        <v>67</v>
      </c>
      <c r="B11" s="8">
        <v>7</v>
      </c>
      <c r="C11" s="8">
        <v>6</v>
      </c>
      <c r="D11" s="8"/>
      <c r="E11" s="8">
        <v>1116</v>
      </c>
      <c r="F11" s="38">
        <v>0.030497685185185187</v>
      </c>
      <c r="G11" s="1" t="s">
        <v>102</v>
      </c>
      <c r="H11" s="1" t="s">
        <v>103</v>
      </c>
      <c r="I11" s="8" t="s">
        <v>62</v>
      </c>
      <c r="J11" s="8" t="s">
        <v>39</v>
      </c>
      <c r="K11" s="8" t="s">
        <v>1</v>
      </c>
      <c r="L11" s="10"/>
      <c r="M11" s="10"/>
      <c r="N11" s="10"/>
      <c r="O11" s="10"/>
      <c r="P11" s="10">
        <f>$B11</f>
        <v>7</v>
      </c>
      <c r="Q11" s="10"/>
      <c r="R11" s="10"/>
      <c r="S11" s="10"/>
      <c r="U11" s="10"/>
      <c r="V11" s="10"/>
      <c r="W11" s="10"/>
      <c r="X11" s="10"/>
      <c r="Y11" s="10"/>
      <c r="Z11" s="10"/>
      <c r="AA11" s="10"/>
      <c r="AB11" s="10"/>
    </row>
    <row r="12" spans="1:28" ht="12.75">
      <c r="A12" s="8">
        <v>72</v>
      </c>
      <c r="B12" s="8">
        <v>8</v>
      </c>
      <c r="C12" s="8">
        <v>1</v>
      </c>
      <c r="D12" s="8">
        <v>2</v>
      </c>
      <c r="E12" s="8">
        <v>1305</v>
      </c>
      <c r="F12" s="38">
        <v>0.03064814814814815</v>
      </c>
      <c r="G12" s="1" t="s">
        <v>104</v>
      </c>
      <c r="H12" s="1" t="s">
        <v>105</v>
      </c>
      <c r="I12" s="8" t="s">
        <v>70</v>
      </c>
      <c r="J12" s="8" t="s">
        <v>28</v>
      </c>
      <c r="K12" s="8" t="s">
        <v>1</v>
      </c>
      <c r="L12" s="10"/>
      <c r="M12" s="10"/>
      <c r="N12" s="10"/>
      <c r="O12" s="10"/>
      <c r="P12" s="10"/>
      <c r="Q12" s="10"/>
      <c r="R12" s="10"/>
      <c r="S12" s="10">
        <f>$B12</f>
        <v>8</v>
      </c>
      <c r="U12" s="10"/>
      <c r="V12" s="10"/>
      <c r="W12" s="10"/>
      <c r="X12" s="10"/>
      <c r="Y12" s="10"/>
      <c r="Z12" s="10"/>
      <c r="AA12" s="10"/>
      <c r="AB12" s="10">
        <f>$D12</f>
        <v>2</v>
      </c>
    </row>
    <row r="13" spans="1:28" ht="12.75">
      <c r="A13" s="8">
        <v>77</v>
      </c>
      <c r="B13" s="8">
        <v>9</v>
      </c>
      <c r="C13" s="8">
        <v>2</v>
      </c>
      <c r="D13" s="8">
        <v>3</v>
      </c>
      <c r="E13" s="8">
        <v>1210</v>
      </c>
      <c r="F13" s="38">
        <v>0.030891203703703705</v>
      </c>
      <c r="G13" s="1" t="s">
        <v>106</v>
      </c>
      <c r="H13" s="1" t="s">
        <v>107</v>
      </c>
      <c r="I13" s="8" t="s">
        <v>70</v>
      </c>
      <c r="J13" s="8" t="s">
        <v>26</v>
      </c>
      <c r="K13" s="8" t="s">
        <v>1</v>
      </c>
      <c r="L13" s="10">
        <f>$B13</f>
        <v>9</v>
      </c>
      <c r="M13" s="10"/>
      <c r="N13" s="10"/>
      <c r="O13" s="10"/>
      <c r="P13" s="10"/>
      <c r="Q13" s="10"/>
      <c r="R13" s="10"/>
      <c r="S13" s="10"/>
      <c r="U13" s="10">
        <f>$D13</f>
        <v>3</v>
      </c>
      <c r="V13" s="10"/>
      <c r="W13" s="10"/>
      <c r="X13" s="10"/>
      <c r="Y13" s="10"/>
      <c r="Z13" s="10"/>
      <c r="AA13" s="10"/>
      <c r="AB13" s="10"/>
    </row>
    <row r="14" spans="1:28" ht="12.75">
      <c r="A14" s="8">
        <v>78</v>
      </c>
      <c r="B14" s="8">
        <v>10</v>
      </c>
      <c r="C14" s="8">
        <v>2</v>
      </c>
      <c r="D14" s="8">
        <v>4</v>
      </c>
      <c r="E14" s="8">
        <v>1340</v>
      </c>
      <c r="F14" s="38">
        <v>0.030914351851851853</v>
      </c>
      <c r="G14" s="1" t="s">
        <v>108</v>
      </c>
      <c r="H14" s="1" t="s">
        <v>109</v>
      </c>
      <c r="I14" s="8" t="s">
        <v>67</v>
      </c>
      <c r="J14" s="8" t="s">
        <v>28</v>
      </c>
      <c r="K14" s="8" t="s">
        <v>1</v>
      </c>
      <c r="L14" s="10"/>
      <c r="M14" s="10"/>
      <c r="N14" s="10"/>
      <c r="O14" s="10"/>
      <c r="P14" s="10"/>
      <c r="Q14" s="10"/>
      <c r="R14" s="10"/>
      <c r="S14" s="10">
        <f>$B14</f>
        <v>10</v>
      </c>
      <c r="U14" s="10"/>
      <c r="V14" s="10"/>
      <c r="W14" s="10"/>
      <c r="X14" s="10"/>
      <c r="Y14" s="10"/>
      <c r="Z14" s="10"/>
      <c r="AA14" s="10"/>
      <c r="AB14" s="10">
        <f>$D14</f>
        <v>4</v>
      </c>
    </row>
    <row r="15" spans="1:28" ht="12.75">
      <c r="A15" s="8">
        <v>79</v>
      </c>
      <c r="B15" s="8">
        <v>11</v>
      </c>
      <c r="C15" s="8">
        <v>3</v>
      </c>
      <c r="D15" s="8">
        <v>5</v>
      </c>
      <c r="E15" s="8">
        <v>1114</v>
      </c>
      <c r="F15" s="38">
        <v>0.030972222222222224</v>
      </c>
      <c r="G15" s="1" t="s">
        <v>110</v>
      </c>
      <c r="H15" s="1" t="s">
        <v>109</v>
      </c>
      <c r="I15" s="8" t="s">
        <v>67</v>
      </c>
      <c r="J15" s="8" t="s">
        <v>39</v>
      </c>
      <c r="K15" s="8" t="s">
        <v>1</v>
      </c>
      <c r="L15" s="10"/>
      <c r="M15" s="10"/>
      <c r="N15" s="10"/>
      <c r="O15" s="10"/>
      <c r="P15" s="10">
        <f>$B15</f>
        <v>11</v>
      </c>
      <c r="Q15" s="10"/>
      <c r="R15" s="10"/>
      <c r="S15" s="10"/>
      <c r="U15" s="10"/>
      <c r="V15" s="10"/>
      <c r="W15" s="10"/>
      <c r="X15" s="10"/>
      <c r="Y15" s="10">
        <f>$D15</f>
        <v>5</v>
      </c>
      <c r="Z15" s="10"/>
      <c r="AA15" s="10"/>
      <c r="AB15" s="10"/>
    </row>
    <row r="16" spans="1:28" ht="12.75">
      <c r="A16" s="8">
        <v>81</v>
      </c>
      <c r="B16" s="8">
        <v>12</v>
      </c>
      <c r="C16" s="8">
        <v>4</v>
      </c>
      <c r="D16" s="8">
        <v>6</v>
      </c>
      <c r="E16" s="8">
        <v>1466</v>
      </c>
      <c r="F16" s="38">
        <v>0.031157407407407408</v>
      </c>
      <c r="G16" s="1" t="s">
        <v>73</v>
      </c>
      <c r="H16" s="1" t="s">
        <v>111</v>
      </c>
      <c r="I16" s="8" t="s">
        <v>67</v>
      </c>
      <c r="J16" s="8" t="s">
        <v>32</v>
      </c>
      <c r="K16" s="8" t="s">
        <v>1</v>
      </c>
      <c r="L16" s="10"/>
      <c r="M16" s="10">
        <f>$B16</f>
        <v>12</v>
      </c>
      <c r="N16" s="10"/>
      <c r="O16" s="10"/>
      <c r="P16" s="10"/>
      <c r="Q16" s="10"/>
      <c r="R16" s="10"/>
      <c r="S16" s="10"/>
      <c r="U16" s="10"/>
      <c r="V16" s="10">
        <f>$D16</f>
        <v>6</v>
      </c>
      <c r="W16" s="10"/>
      <c r="X16" s="10"/>
      <c r="Y16" s="10"/>
      <c r="Z16" s="10"/>
      <c r="AA16" s="10"/>
      <c r="AB16" s="10"/>
    </row>
    <row r="17" spans="1:28" ht="12.75">
      <c r="A17" s="8">
        <v>85</v>
      </c>
      <c r="B17" s="8">
        <v>13</v>
      </c>
      <c r="C17" s="8">
        <v>5</v>
      </c>
      <c r="D17" s="8">
        <v>7</v>
      </c>
      <c r="E17" s="8">
        <v>1084</v>
      </c>
      <c r="F17" s="38">
        <v>0.031296296296296294</v>
      </c>
      <c r="G17" s="1" t="s">
        <v>65</v>
      </c>
      <c r="H17" s="1" t="s">
        <v>66</v>
      </c>
      <c r="I17" s="8" t="s">
        <v>67</v>
      </c>
      <c r="J17" s="8" t="s">
        <v>39</v>
      </c>
      <c r="K17" s="8" t="s">
        <v>1</v>
      </c>
      <c r="L17" s="10"/>
      <c r="M17" s="10"/>
      <c r="N17" s="10"/>
      <c r="O17" s="10"/>
      <c r="P17" s="10">
        <f>$B17</f>
        <v>13</v>
      </c>
      <c r="Q17" s="10"/>
      <c r="R17" s="10"/>
      <c r="S17" s="10"/>
      <c r="U17" s="10"/>
      <c r="V17" s="10"/>
      <c r="W17" s="10"/>
      <c r="X17" s="10"/>
      <c r="Y17" s="10">
        <f>$D17</f>
        <v>7</v>
      </c>
      <c r="Z17" s="10"/>
      <c r="AA17" s="10"/>
      <c r="AB17" s="10"/>
    </row>
    <row r="18" spans="1:28" ht="12.75">
      <c r="A18" s="8">
        <v>91</v>
      </c>
      <c r="B18" s="8">
        <v>14</v>
      </c>
      <c r="C18" s="8">
        <v>7</v>
      </c>
      <c r="D18" s="8"/>
      <c r="E18" s="8">
        <v>1118</v>
      </c>
      <c r="F18" s="38">
        <v>0.03175925925925926</v>
      </c>
      <c r="G18" s="1" t="s">
        <v>106</v>
      </c>
      <c r="H18" s="1" t="s">
        <v>112</v>
      </c>
      <c r="I18" s="8" t="s">
        <v>62</v>
      </c>
      <c r="J18" s="8" t="s">
        <v>39</v>
      </c>
      <c r="K18" s="8" t="s">
        <v>1</v>
      </c>
      <c r="L18" s="10"/>
      <c r="M18" s="10"/>
      <c r="N18" s="10"/>
      <c r="O18" s="10"/>
      <c r="P18" s="10">
        <f>$B18</f>
        <v>14</v>
      </c>
      <c r="Q18" s="10"/>
      <c r="R18" s="10"/>
      <c r="S18" s="10"/>
      <c r="U18" s="10"/>
      <c r="V18" s="10"/>
      <c r="W18" s="10"/>
      <c r="X18" s="10"/>
      <c r="Y18" s="10"/>
      <c r="Z18" s="10"/>
      <c r="AA18" s="10"/>
      <c r="AB18" s="10"/>
    </row>
    <row r="19" spans="1:28" ht="12.75">
      <c r="A19" s="8">
        <v>92</v>
      </c>
      <c r="B19" s="8">
        <v>15</v>
      </c>
      <c r="C19" s="8">
        <v>6</v>
      </c>
      <c r="D19" s="8">
        <v>8</v>
      </c>
      <c r="E19" s="8">
        <v>996</v>
      </c>
      <c r="F19" s="38">
        <v>0.031875</v>
      </c>
      <c r="G19" s="1" t="s">
        <v>113</v>
      </c>
      <c r="H19" s="1" t="s">
        <v>114</v>
      </c>
      <c r="I19" s="8" t="s">
        <v>67</v>
      </c>
      <c r="J19" s="8" t="s">
        <v>38</v>
      </c>
      <c r="K19" s="8" t="s">
        <v>1</v>
      </c>
      <c r="L19" s="10"/>
      <c r="M19" s="10"/>
      <c r="N19" s="10"/>
      <c r="O19" s="10">
        <f>$B19</f>
        <v>15</v>
      </c>
      <c r="P19" s="10"/>
      <c r="Q19" s="10"/>
      <c r="R19" s="10"/>
      <c r="S19" s="10"/>
      <c r="U19" s="10"/>
      <c r="V19" s="10"/>
      <c r="W19" s="10"/>
      <c r="X19" s="10">
        <f>$D19</f>
        <v>8</v>
      </c>
      <c r="Y19" s="10"/>
      <c r="Z19" s="10"/>
      <c r="AA19" s="10"/>
      <c r="AB19" s="10"/>
    </row>
    <row r="20" spans="1:28" ht="12.75">
      <c r="A20" s="8">
        <v>104</v>
      </c>
      <c r="B20" s="8">
        <v>16</v>
      </c>
      <c r="C20" s="8">
        <v>7</v>
      </c>
      <c r="D20" s="8">
        <v>9</v>
      </c>
      <c r="E20" s="8">
        <v>1164</v>
      </c>
      <c r="F20" s="38">
        <v>0.03243055555555555</v>
      </c>
      <c r="G20" s="1" t="s">
        <v>86</v>
      </c>
      <c r="H20" s="1" t="s">
        <v>115</v>
      </c>
      <c r="I20" s="8" t="s">
        <v>67</v>
      </c>
      <c r="J20" s="8" t="s">
        <v>32</v>
      </c>
      <c r="K20" s="8" t="s">
        <v>1</v>
      </c>
      <c r="L20" s="10"/>
      <c r="M20" s="10">
        <f>$B20</f>
        <v>16</v>
      </c>
      <c r="N20" s="10"/>
      <c r="O20" s="10"/>
      <c r="P20" s="10"/>
      <c r="Q20" s="10"/>
      <c r="R20" s="10"/>
      <c r="S20" s="10"/>
      <c r="U20" s="10"/>
      <c r="V20" s="10">
        <f>$D20</f>
        <v>9</v>
      </c>
      <c r="W20" s="10"/>
      <c r="X20" s="10"/>
      <c r="Y20" s="10"/>
      <c r="Z20" s="10"/>
      <c r="AA20" s="10"/>
      <c r="AB20" s="10"/>
    </row>
    <row r="21" spans="1:28" ht="12.75">
      <c r="A21" s="8">
        <v>105</v>
      </c>
      <c r="B21" s="8">
        <v>17</v>
      </c>
      <c r="C21" s="8">
        <v>3</v>
      </c>
      <c r="D21" s="8">
        <v>10</v>
      </c>
      <c r="E21" s="8">
        <v>1319</v>
      </c>
      <c r="F21" s="38">
        <v>0.0324537037037037</v>
      </c>
      <c r="G21" s="1" t="s">
        <v>116</v>
      </c>
      <c r="H21" s="1" t="s">
        <v>117</v>
      </c>
      <c r="I21" s="8" t="s">
        <v>70</v>
      </c>
      <c r="J21" s="8" t="s">
        <v>28</v>
      </c>
      <c r="K21" s="8" t="s">
        <v>1</v>
      </c>
      <c r="L21" s="10"/>
      <c r="M21" s="10"/>
      <c r="N21" s="10"/>
      <c r="O21" s="10"/>
      <c r="P21" s="10"/>
      <c r="Q21" s="10"/>
      <c r="R21" s="10"/>
      <c r="S21" s="10">
        <f>$B21</f>
        <v>17</v>
      </c>
      <c r="U21" s="10"/>
      <c r="V21" s="10"/>
      <c r="W21" s="10"/>
      <c r="X21" s="10"/>
      <c r="Y21" s="10"/>
      <c r="Z21" s="10"/>
      <c r="AA21" s="10"/>
      <c r="AB21" s="10">
        <f>$D21</f>
        <v>10</v>
      </c>
    </row>
    <row r="22" spans="1:28" ht="12.75">
      <c r="A22" s="8">
        <v>109</v>
      </c>
      <c r="B22" s="8">
        <v>18</v>
      </c>
      <c r="C22" s="8">
        <v>8</v>
      </c>
      <c r="D22" s="8">
        <v>11</v>
      </c>
      <c r="E22" s="8">
        <v>967</v>
      </c>
      <c r="F22" s="38">
        <v>0.03265046296296296</v>
      </c>
      <c r="G22" s="1" t="s">
        <v>118</v>
      </c>
      <c r="H22" s="1" t="s">
        <v>119</v>
      </c>
      <c r="I22" s="8" t="s">
        <v>67</v>
      </c>
      <c r="J22" s="8" t="s">
        <v>38</v>
      </c>
      <c r="K22" s="8" t="s">
        <v>1</v>
      </c>
      <c r="L22" s="10"/>
      <c r="M22" s="10"/>
      <c r="N22" s="10"/>
      <c r="O22" s="10">
        <f>$B22</f>
        <v>18</v>
      </c>
      <c r="P22" s="10"/>
      <c r="Q22" s="10"/>
      <c r="R22" s="10"/>
      <c r="S22" s="10"/>
      <c r="U22" s="10"/>
      <c r="V22" s="10"/>
      <c r="W22" s="10"/>
      <c r="X22" s="10">
        <f>$D22</f>
        <v>11</v>
      </c>
      <c r="Y22" s="10"/>
      <c r="Z22" s="10"/>
      <c r="AA22" s="10"/>
      <c r="AB22" s="45"/>
    </row>
    <row r="23" spans="1:28" ht="12.75">
      <c r="A23" s="8">
        <v>114</v>
      </c>
      <c r="B23" s="8">
        <v>19</v>
      </c>
      <c r="C23" s="8">
        <v>8</v>
      </c>
      <c r="D23" s="8"/>
      <c r="E23" s="8">
        <v>1344</v>
      </c>
      <c r="F23" s="38">
        <v>0.032824074074074075</v>
      </c>
      <c r="G23" s="1" t="s">
        <v>120</v>
      </c>
      <c r="H23" s="1" t="s">
        <v>64</v>
      </c>
      <c r="I23" s="8" t="s">
        <v>62</v>
      </c>
      <c r="J23" s="8" t="s">
        <v>28</v>
      </c>
      <c r="K23" s="8" t="s">
        <v>1</v>
      </c>
      <c r="L23" s="10"/>
      <c r="M23" s="10"/>
      <c r="N23" s="10"/>
      <c r="O23" s="45"/>
      <c r="P23" s="10"/>
      <c r="Q23" s="10"/>
      <c r="R23" s="10"/>
      <c r="S23" s="10">
        <f>$B23</f>
        <v>19</v>
      </c>
      <c r="U23" s="10"/>
      <c r="V23" s="10"/>
      <c r="W23" s="10"/>
      <c r="X23" s="45"/>
      <c r="Y23" s="10"/>
      <c r="Z23" s="10"/>
      <c r="AA23" s="10"/>
      <c r="AB23" s="45"/>
    </row>
    <row r="24" spans="1:28" ht="12.75">
      <c r="A24" s="8">
        <v>117</v>
      </c>
      <c r="B24" s="8">
        <v>20</v>
      </c>
      <c r="C24" s="8">
        <v>4</v>
      </c>
      <c r="D24" s="8">
        <v>12</v>
      </c>
      <c r="E24" s="8">
        <v>1508</v>
      </c>
      <c r="F24" s="38">
        <v>0.03319444444444445</v>
      </c>
      <c r="G24" s="1" t="s">
        <v>68</v>
      </c>
      <c r="H24" s="1" t="s">
        <v>69</v>
      </c>
      <c r="I24" s="8" t="s">
        <v>70</v>
      </c>
      <c r="J24" s="8" t="s">
        <v>32</v>
      </c>
      <c r="K24" s="8" t="s">
        <v>1</v>
      </c>
      <c r="L24" s="10"/>
      <c r="M24" s="10">
        <f>$B24</f>
        <v>20</v>
      </c>
      <c r="N24" s="10"/>
      <c r="O24" s="45"/>
      <c r="P24" s="10"/>
      <c r="Q24" s="10"/>
      <c r="R24" s="10"/>
      <c r="S24" s="10"/>
      <c r="U24" s="10"/>
      <c r="V24" s="10">
        <f>$D24</f>
        <v>12</v>
      </c>
      <c r="W24" s="10"/>
      <c r="X24" s="45"/>
      <c r="Y24" s="10"/>
      <c r="Z24" s="10"/>
      <c r="AA24" s="10"/>
      <c r="AB24" s="45"/>
    </row>
    <row r="25" spans="1:28" ht="12.75">
      <c r="A25" s="8">
        <v>119</v>
      </c>
      <c r="B25" s="8">
        <v>21</v>
      </c>
      <c r="C25" s="8">
        <v>5</v>
      </c>
      <c r="D25" s="8">
        <v>13</v>
      </c>
      <c r="E25" s="8">
        <v>1321</v>
      </c>
      <c r="F25" s="38">
        <v>0.033275462962962965</v>
      </c>
      <c r="G25" s="1" t="s">
        <v>121</v>
      </c>
      <c r="H25" s="1" t="s">
        <v>122</v>
      </c>
      <c r="I25" s="8" t="s">
        <v>70</v>
      </c>
      <c r="J25" s="8" t="s">
        <v>28</v>
      </c>
      <c r="K25" s="8" t="s">
        <v>1</v>
      </c>
      <c r="L25" s="10"/>
      <c r="M25" s="10"/>
      <c r="N25" s="10"/>
      <c r="O25" s="45"/>
      <c r="P25" s="10"/>
      <c r="Q25" s="10"/>
      <c r="R25" s="10"/>
      <c r="S25" s="10">
        <f>$B25</f>
        <v>21</v>
      </c>
      <c r="U25" s="10"/>
      <c r="V25" s="45"/>
      <c r="W25" s="10"/>
      <c r="X25" s="45"/>
      <c r="Y25" s="10"/>
      <c r="Z25" s="10"/>
      <c r="AA25" s="10"/>
      <c r="AB25" s="45">
        <f>$D25</f>
        <v>13</v>
      </c>
    </row>
    <row r="26" spans="1:28" ht="12.75">
      <c r="A26" s="8">
        <v>121</v>
      </c>
      <c r="B26" s="8">
        <v>22</v>
      </c>
      <c r="C26" s="8">
        <v>9</v>
      </c>
      <c r="D26" s="8"/>
      <c r="E26" s="8">
        <v>1286</v>
      </c>
      <c r="F26" s="38">
        <v>0.03335648148148149</v>
      </c>
      <c r="G26" s="1" t="s">
        <v>123</v>
      </c>
      <c r="H26" s="1" t="s">
        <v>124</v>
      </c>
      <c r="I26" s="8" t="s">
        <v>62</v>
      </c>
      <c r="J26" s="8" t="s">
        <v>40</v>
      </c>
      <c r="K26" s="8" t="s">
        <v>1</v>
      </c>
      <c r="L26" s="10"/>
      <c r="M26" s="10"/>
      <c r="N26" s="10"/>
      <c r="O26" s="45"/>
      <c r="P26" s="10"/>
      <c r="Q26" s="10">
        <f>$B26</f>
        <v>22</v>
      </c>
      <c r="R26" s="10"/>
      <c r="S26" s="10"/>
      <c r="U26" s="10"/>
      <c r="V26" s="45"/>
      <c r="W26" s="10"/>
      <c r="X26" s="45"/>
      <c r="Y26" s="10"/>
      <c r="Z26" s="10"/>
      <c r="AA26" s="10"/>
      <c r="AB26" s="45"/>
    </row>
    <row r="27" spans="1:28" ht="12.75">
      <c r="A27" s="8">
        <v>124</v>
      </c>
      <c r="B27" s="8">
        <v>23</v>
      </c>
      <c r="C27" s="8">
        <v>6</v>
      </c>
      <c r="D27" s="8">
        <v>14</v>
      </c>
      <c r="E27" s="8">
        <v>971</v>
      </c>
      <c r="F27" s="38">
        <v>0.03346064814814815</v>
      </c>
      <c r="G27" s="1" t="s">
        <v>125</v>
      </c>
      <c r="H27" s="1" t="s">
        <v>126</v>
      </c>
      <c r="I27" s="8" t="s">
        <v>70</v>
      </c>
      <c r="J27" s="8" t="s">
        <v>38</v>
      </c>
      <c r="K27" s="8" t="s">
        <v>1</v>
      </c>
      <c r="L27" s="10"/>
      <c r="M27" s="10"/>
      <c r="N27" s="10"/>
      <c r="O27" s="45">
        <f>$B27</f>
        <v>23</v>
      </c>
      <c r="P27" s="10"/>
      <c r="Q27" s="10"/>
      <c r="R27" s="10"/>
      <c r="S27" s="10"/>
      <c r="U27" s="10"/>
      <c r="V27" s="45"/>
      <c r="W27" s="10"/>
      <c r="X27" s="45">
        <f>$D27</f>
        <v>14</v>
      </c>
      <c r="Y27" s="10"/>
      <c r="Z27" s="10"/>
      <c r="AA27" s="10"/>
      <c r="AB27" s="45"/>
    </row>
    <row r="28" spans="1:28" ht="12.75">
      <c r="A28" s="8">
        <v>125</v>
      </c>
      <c r="B28" s="8">
        <v>24</v>
      </c>
      <c r="C28" s="8">
        <v>7</v>
      </c>
      <c r="D28" s="8">
        <v>15</v>
      </c>
      <c r="E28" s="8">
        <v>1372</v>
      </c>
      <c r="F28" s="38">
        <v>0.033483796296296296</v>
      </c>
      <c r="G28" s="1" t="s">
        <v>71</v>
      </c>
      <c r="H28" s="1" t="s">
        <v>72</v>
      </c>
      <c r="I28" s="8" t="s">
        <v>70</v>
      </c>
      <c r="J28" s="8" t="s">
        <v>28</v>
      </c>
      <c r="K28" s="8" t="s">
        <v>1</v>
      </c>
      <c r="L28" s="10"/>
      <c r="M28" s="10"/>
      <c r="N28" s="10"/>
      <c r="O28" s="45"/>
      <c r="P28" s="10"/>
      <c r="Q28" s="10"/>
      <c r="R28" s="10"/>
      <c r="S28" s="10">
        <f>$B28</f>
        <v>24</v>
      </c>
      <c r="U28" s="10"/>
      <c r="V28" s="45"/>
      <c r="W28" s="10"/>
      <c r="X28" s="45"/>
      <c r="Y28" s="10"/>
      <c r="Z28" s="10"/>
      <c r="AA28" s="10"/>
      <c r="AB28" s="45">
        <f>$D28</f>
        <v>15</v>
      </c>
    </row>
    <row r="29" spans="1:28" ht="12.75">
      <c r="A29" s="8">
        <v>128</v>
      </c>
      <c r="B29" s="8">
        <v>25</v>
      </c>
      <c r="C29" s="8">
        <v>9</v>
      </c>
      <c r="D29" s="8">
        <v>16</v>
      </c>
      <c r="E29" s="8">
        <v>1412</v>
      </c>
      <c r="F29" s="38">
        <v>0.03365752314814815</v>
      </c>
      <c r="G29" s="1" t="s">
        <v>127</v>
      </c>
      <c r="H29" s="1" t="s">
        <v>128</v>
      </c>
      <c r="I29" s="8" t="s">
        <v>67</v>
      </c>
      <c r="J29" s="8" t="s">
        <v>37</v>
      </c>
      <c r="K29" s="8" t="s">
        <v>1</v>
      </c>
      <c r="L29" s="10"/>
      <c r="M29" s="10"/>
      <c r="N29" s="10">
        <f>$B29</f>
        <v>25</v>
      </c>
      <c r="O29" s="45"/>
      <c r="P29" s="10"/>
      <c r="Q29" s="10"/>
      <c r="R29" s="10"/>
      <c r="S29" s="45"/>
      <c r="U29" s="10"/>
      <c r="V29" s="45"/>
      <c r="W29" s="10">
        <f>$D29</f>
        <v>16</v>
      </c>
      <c r="X29" s="45"/>
      <c r="Y29" s="10"/>
      <c r="Z29" s="10"/>
      <c r="AA29" s="10"/>
      <c r="AB29" s="45"/>
    </row>
    <row r="30" spans="1:28" ht="12.75">
      <c r="A30" s="8">
        <v>129</v>
      </c>
      <c r="B30" s="8">
        <v>26</v>
      </c>
      <c r="C30" s="8">
        <v>10</v>
      </c>
      <c r="D30" s="8">
        <v>17</v>
      </c>
      <c r="E30" s="8">
        <v>1504</v>
      </c>
      <c r="F30" s="38">
        <v>0.03373842592592593</v>
      </c>
      <c r="G30" s="1" t="s">
        <v>129</v>
      </c>
      <c r="H30" s="1" t="s">
        <v>130</v>
      </c>
      <c r="I30" s="8" t="s">
        <v>67</v>
      </c>
      <c r="J30" s="8" t="s">
        <v>32</v>
      </c>
      <c r="K30" s="8" t="s">
        <v>1</v>
      </c>
      <c r="L30" s="10"/>
      <c r="M30" s="10">
        <f>$B30</f>
        <v>26</v>
      </c>
      <c r="N30" s="10"/>
      <c r="O30" s="45"/>
      <c r="P30" s="10"/>
      <c r="Q30" s="10"/>
      <c r="R30" s="10"/>
      <c r="S30" s="45"/>
      <c r="U30" s="10"/>
      <c r="V30" s="45">
        <f>$D30</f>
        <v>17</v>
      </c>
      <c r="W30" s="10"/>
      <c r="X30" s="45"/>
      <c r="Y30" s="10"/>
      <c r="Z30" s="10"/>
      <c r="AA30" s="10"/>
      <c r="AB30" s="45"/>
    </row>
    <row r="31" spans="1:28" ht="12.75">
      <c r="A31" s="8">
        <v>131</v>
      </c>
      <c r="B31" s="8">
        <v>27</v>
      </c>
      <c r="C31" s="8">
        <v>1</v>
      </c>
      <c r="D31" s="8">
        <v>18</v>
      </c>
      <c r="E31" s="8">
        <v>993</v>
      </c>
      <c r="F31" s="38">
        <v>0.033796296296296297</v>
      </c>
      <c r="G31" s="1" t="s">
        <v>131</v>
      </c>
      <c r="H31" s="1" t="s">
        <v>132</v>
      </c>
      <c r="I31" s="8" t="s">
        <v>133</v>
      </c>
      <c r="J31" s="8" t="s">
        <v>38</v>
      </c>
      <c r="K31" s="8" t="s">
        <v>1</v>
      </c>
      <c r="L31" s="10"/>
      <c r="M31" s="10"/>
      <c r="N31" s="10"/>
      <c r="O31" s="45">
        <f>$B31</f>
        <v>27</v>
      </c>
      <c r="P31" s="10"/>
      <c r="Q31" s="10"/>
      <c r="R31" s="10"/>
      <c r="S31" s="45"/>
      <c r="U31" s="10"/>
      <c r="V31" s="45"/>
      <c r="W31" s="10"/>
      <c r="X31" s="45">
        <f>$D31</f>
        <v>18</v>
      </c>
      <c r="Y31" s="10"/>
      <c r="Z31" s="10"/>
      <c r="AA31" s="10"/>
      <c r="AB31" s="45"/>
    </row>
    <row r="32" spans="1:28" ht="12.75">
      <c r="A32" s="8">
        <v>132</v>
      </c>
      <c r="B32" s="8">
        <v>28</v>
      </c>
      <c r="C32" s="8">
        <v>11</v>
      </c>
      <c r="D32" s="8">
        <v>19</v>
      </c>
      <c r="E32" s="8">
        <v>1311</v>
      </c>
      <c r="F32" s="38">
        <v>0.03383101851851852</v>
      </c>
      <c r="G32" s="1" t="s">
        <v>73</v>
      </c>
      <c r="H32" s="1" t="s">
        <v>74</v>
      </c>
      <c r="I32" s="8" t="s">
        <v>67</v>
      </c>
      <c r="J32" s="8" t="s">
        <v>28</v>
      </c>
      <c r="K32" s="8" t="s">
        <v>1</v>
      </c>
      <c r="L32" s="10"/>
      <c r="M32" s="10"/>
      <c r="N32" s="10"/>
      <c r="O32" s="45"/>
      <c r="P32" s="10"/>
      <c r="Q32" s="10"/>
      <c r="R32" s="10"/>
      <c r="S32" s="45">
        <f>$B32</f>
        <v>28</v>
      </c>
      <c r="U32" s="10"/>
      <c r="V32" s="45"/>
      <c r="W32" s="10"/>
      <c r="X32" s="45"/>
      <c r="Y32" s="10"/>
      <c r="Z32" s="10"/>
      <c r="AA32" s="10"/>
      <c r="AB32" s="45">
        <f>$D32</f>
        <v>19</v>
      </c>
    </row>
    <row r="33" spans="1:28" ht="12.75">
      <c r="A33" s="8">
        <v>135</v>
      </c>
      <c r="B33" s="8">
        <v>29</v>
      </c>
      <c r="C33" s="8">
        <v>12</v>
      </c>
      <c r="D33" s="8">
        <v>20</v>
      </c>
      <c r="E33" s="8">
        <v>1404</v>
      </c>
      <c r="F33" s="38">
        <v>0.03384270833333333</v>
      </c>
      <c r="G33" s="1" t="s">
        <v>134</v>
      </c>
      <c r="H33" s="1" t="s">
        <v>135</v>
      </c>
      <c r="I33" s="8" t="s">
        <v>67</v>
      </c>
      <c r="J33" s="8" t="s">
        <v>37</v>
      </c>
      <c r="K33" s="8" t="s">
        <v>1</v>
      </c>
      <c r="L33" s="10"/>
      <c r="M33" s="10"/>
      <c r="N33" s="10">
        <f>$B33</f>
        <v>29</v>
      </c>
      <c r="O33" s="45"/>
      <c r="P33" s="10"/>
      <c r="Q33" s="10"/>
      <c r="R33" s="10"/>
      <c r="S33" s="45"/>
      <c r="U33" s="10"/>
      <c r="V33" s="45"/>
      <c r="W33" s="10">
        <f>$D33</f>
        <v>20</v>
      </c>
      <c r="X33" s="45"/>
      <c r="Y33" s="10"/>
      <c r="Z33" s="10"/>
      <c r="AA33" s="10"/>
      <c r="AB33" s="47"/>
    </row>
    <row r="34" spans="1:28" ht="12.75">
      <c r="A34" s="8">
        <v>136</v>
      </c>
      <c r="B34" s="8">
        <v>30</v>
      </c>
      <c r="C34" s="8">
        <v>13</v>
      </c>
      <c r="D34" s="8">
        <v>21</v>
      </c>
      <c r="E34" s="8">
        <v>963</v>
      </c>
      <c r="F34" s="38">
        <v>0.03387731481481481</v>
      </c>
      <c r="G34" s="1" t="s">
        <v>136</v>
      </c>
      <c r="H34" s="1" t="s">
        <v>137</v>
      </c>
      <c r="I34" s="8" t="s">
        <v>67</v>
      </c>
      <c r="J34" s="8" t="s">
        <v>38</v>
      </c>
      <c r="K34" s="8" t="s">
        <v>1</v>
      </c>
      <c r="L34" s="10"/>
      <c r="M34" s="10"/>
      <c r="N34" s="10"/>
      <c r="O34" s="45">
        <f>$B34</f>
        <v>30</v>
      </c>
      <c r="P34" s="10"/>
      <c r="Q34" s="10"/>
      <c r="R34" s="10"/>
      <c r="S34" s="45"/>
      <c r="U34" s="10"/>
      <c r="V34" s="45"/>
      <c r="W34" s="10"/>
      <c r="X34" s="45">
        <f>$D34</f>
        <v>21</v>
      </c>
      <c r="Y34" s="10"/>
      <c r="Z34" s="10"/>
      <c r="AA34" s="10"/>
      <c r="AB34" s="47"/>
    </row>
    <row r="35" spans="1:28" ht="12.75">
      <c r="A35" s="8">
        <v>138</v>
      </c>
      <c r="B35" s="8">
        <v>31</v>
      </c>
      <c r="C35" s="8">
        <v>10</v>
      </c>
      <c r="D35" s="8"/>
      <c r="E35" s="8">
        <v>1180</v>
      </c>
      <c r="F35" s="38">
        <v>0.03405092592592593</v>
      </c>
      <c r="G35" s="1" t="s">
        <v>138</v>
      </c>
      <c r="H35" s="1" t="s">
        <v>139</v>
      </c>
      <c r="I35" s="8" t="s">
        <v>62</v>
      </c>
      <c r="J35" s="8" t="s">
        <v>32</v>
      </c>
      <c r="K35" s="8" t="s">
        <v>1</v>
      </c>
      <c r="L35" s="10"/>
      <c r="M35" s="10">
        <f>$B35</f>
        <v>31</v>
      </c>
      <c r="N35" s="10"/>
      <c r="O35" s="45"/>
      <c r="P35" s="10"/>
      <c r="Q35" s="10"/>
      <c r="R35" s="10"/>
      <c r="S35" s="45"/>
      <c r="U35" s="10"/>
      <c r="V35" s="45"/>
      <c r="W35" s="10"/>
      <c r="X35" s="47"/>
      <c r="Y35" s="10"/>
      <c r="Z35" s="10"/>
      <c r="AA35" s="10"/>
      <c r="AB35" s="47"/>
    </row>
    <row r="36" spans="1:28" ht="12.75">
      <c r="A36" s="8">
        <v>139</v>
      </c>
      <c r="B36" s="8">
        <v>32</v>
      </c>
      <c r="C36" s="8">
        <v>14</v>
      </c>
      <c r="D36" s="8">
        <v>22</v>
      </c>
      <c r="E36" s="8">
        <v>1414</v>
      </c>
      <c r="F36" s="38">
        <v>0.03417824074074074</v>
      </c>
      <c r="G36" s="1" t="s">
        <v>75</v>
      </c>
      <c r="H36" s="1" t="s">
        <v>76</v>
      </c>
      <c r="I36" s="8" t="s">
        <v>67</v>
      </c>
      <c r="J36" s="8" t="s">
        <v>37</v>
      </c>
      <c r="K36" s="8" t="s">
        <v>1</v>
      </c>
      <c r="L36" s="10"/>
      <c r="M36" s="45"/>
      <c r="N36" s="10">
        <f>$B36</f>
        <v>32</v>
      </c>
      <c r="O36" s="45"/>
      <c r="P36" s="10"/>
      <c r="Q36" s="10"/>
      <c r="R36" s="10"/>
      <c r="S36" s="45"/>
      <c r="U36" s="10"/>
      <c r="V36" s="45"/>
      <c r="W36" s="10">
        <f>$D36</f>
        <v>22</v>
      </c>
      <c r="X36" s="47"/>
      <c r="Y36" s="10"/>
      <c r="Z36" s="10"/>
      <c r="AA36" s="10"/>
      <c r="AB36" s="47"/>
    </row>
    <row r="37" spans="1:28" ht="12.75">
      <c r="A37" s="8">
        <v>140</v>
      </c>
      <c r="B37" s="8">
        <v>33</v>
      </c>
      <c r="C37" s="8">
        <v>15</v>
      </c>
      <c r="D37" s="8">
        <v>23</v>
      </c>
      <c r="E37" s="8">
        <v>1312</v>
      </c>
      <c r="F37" s="38">
        <v>0.03423611111111111</v>
      </c>
      <c r="G37" s="1" t="s">
        <v>77</v>
      </c>
      <c r="H37" s="1" t="s">
        <v>74</v>
      </c>
      <c r="I37" s="8" t="s">
        <v>67</v>
      </c>
      <c r="J37" s="8" t="s">
        <v>28</v>
      </c>
      <c r="K37" s="8" t="s">
        <v>1</v>
      </c>
      <c r="L37" s="10"/>
      <c r="M37" s="45"/>
      <c r="N37" s="10"/>
      <c r="O37" s="45"/>
      <c r="P37" s="10"/>
      <c r="Q37" s="10"/>
      <c r="R37" s="10"/>
      <c r="S37" s="45">
        <f>$B37</f>
        <v>33</v>
      </c>
      <c r="U37" s="10"/>
      <c r="V37" s="45"/>
      <c r="X37" s="47"/>
      <c r="Y37" s="10"/>
      <c r="Z37" s="10"/>
      <c r="AA37" s="10"/>
      <c r="AB37" s="47">
        <f>$D37</f>
        <v>23</v>
      </c>
    </row>
    <row r="38" spans="1:28" ht="12.75">
      <c r="A38" s="8">
        <v>142</v>
      </c>
      <c r="B38" s="8">
        <v>34</v>
      </c>
      <c r="C38" s="8">
        <v>16</v>
      </c>
      <c r="D38" s="8">
        <v>24</v>
      </c>
      <c r="E38" s="8">
        <v>982</v>
      </c>
      <c r="F38" s="38">
        <v>0.0343287037037037</v>
      </c>
      <c r="G38" s="1" t="s">
        <v>75</v>
      </c>
      <c r="H38" s="1" t="s">
        <v>140</v>
      </c>
      <c r="I38" s="8" t="s">
        <v>67</v>
      </c>
      <c r="J38" s="8" t="s">
        <v>38</v>
      </c>
      <c r="K38" s="8" t="s">
        <v>1</v>
      </c>
      <c r="L38" s="10"/>
      <c r="M38" s="45"/>
      <c r="N38" s="10"/>
      <c r="O38" s="45">
        <f>$B38</f>
        <v>34</v>
      </c>
      <c r="P38" s="10"/>
      <c r="Q38" s="10"/>
      <c r="R38" s="10"/>
      <c r="S38" s="45"/>
      <c r="U38" s="10"/>
      <c r="V38" s="45"/>
      <c r="X38" s="47">
        <f>$D38</f>
        <v>24</v>
      </c>
      <c r="Y38" s="10"/>
      <c r="Z38" s="10"/>
      <c r="AA38" s="10"/>
      <c r="AB38" s="47"/>
    </row>
    <row r="39" spans="1:28" ht="12.75">
      <c r="A39" s="8">
        <v>143</v>
      </c>
      <c r="B39" s="8">
        <v>35</v>
      </c>
      <c r="C39" s="8">
        <v>2</v>
      </c>
      <c r="D39" s="8">
        <v>25</v>
      </c>
      <c r="E39" s="8">
        <v>1320</v>
      </c>
      <c r="F39" s="38">
        <v>0.034375</v>
      </c>
      <c r="G39" s="1" t="s">
        <v>141</v>
      </c>
      <c r="H39" s="1" t="s">
        <v>142</v>
      </c>
      <c r="I39" s="8" t="s">
        <v>133</v>
      </c>
      <c r="J39" s="8" t="s">
        <v>28</v>
      </c>
      <c r="K39" s="8" t="s">
        <v>1</v>
      </c>
      <c r="L39" s="10"/>
      <c r="M39" s="45"/>
      <c r="N39" s="10"/>
      <c r="O39" s="45"/>
      <c r="P39" s="10"/>
      <c r="Q39" s="10"/>
      <c r="R39" s="10"/>
      <c r="S39" s="45">
        <f>$B39</f>
        <v>35</v>
      </c>
      <c r="U39" s="10"/>
      <c r="V39" s="45"/>
      <c r="X39" s="47"/>
      <c r="Y39" s="10"/>
      <c r="Z39" s="10"/>
      <c r="AA39" s="10"/>
      <c r="AB39" s="47">
        <f>$D39</f>
        <v>25</v>
      </c>
    </row>
    <row r="40" spans="1:28" ht="12.75">
      <c r="A40" s="8">
        <v>146</v>
      </c>
      <c r="B40" s="8">
        <v>36</v>
      </c>
      <c r="C40" s="8">
        <v>8</v>
      </c>
      <c r="D40" s="8">
        <v>26</v>
      </c>
      <c r="E40" s="8">
        <v>1471</v>
      </c>
      <c r="F40" s="38">
        <v>0.03453703703703703</v>
      </c>
      <c r="G40" s="1" t="s">
        <v>143</v>
      </c>
      <c r="H40" s="1" t="s">
        <v>144</v>
      </c>
      <c r="I40" s="8" t="s">
        <v>70</v>
      </c>
      <c r="J40" s="8" t="s">
        <v>32</v>
      </c>
      <c r="K40" s="8" t="s">
        <v>1</v>
      </c>
      <c r="L40" s="10"/>
      <c r="M40" s="45">
        <f>$B40</f>
        <v>36</v>
      </c>
      <c r="N40" s="10"/>
      <c r="O40" s="45"/>
      <c r="P40" s="10"/>
      <c r="Q40" s="10"/>
      <c r="R40" s="10"/>
      <c r="S40" s="45"/>
      <c r="U40" s="10"/>
      <c r="V40" s="45">
        <f>$D40</f>
        <v>26</v>
      </c>
      <c r="X40" s="47"/>
      <c r="Y40" s="10"/>
      <c r="Z40" s="10"/>
      <c r="AA40" s="10"/>
      <c r="AB40" s="47"/>
    </row>
    <row r="41" spans="1:28" ht="12.75">
      <c r="A41" s="8">
        <v>150</v>
      </c>
      <c r="B41" s="8">
        <v>37</v>
      </c>
      <c r="C41" s="8">
        <v>17</v>
      </c>
      <c r="D41" s="8">
        <v>27</v>
      </c>
      <c r="E41" s="8">
        <v>991</v>
      </c>
      <c r="F41" s="38">
        <v>0.03466435185185185</v>
      </c>
      <c r="G41" s="1" t="s">
        <v>129</v>
      </c>
      <c r="H41" s="1" t="s">
        <v>145</v>
      </c>
      <c r="I41" s="8" t="s">
        <v>67</v>
      </c>
      <c r="J41" s="8" t="s">
        <v>38</v>
      </c>
      <c r="K41" s="8" t="s">
        <v>1</v>
      </c>
      <c r="L41" s="10"/>
      <c r="M41" s="45"/>
      <c r="N41" s="10"/>
      <c r="O41" s="45">
        <f>$B41</f>
        <v>37</v>
      </c>
      <c r="P41" s="10"/>
      <c r="Q41" s="10"/>
      <c r="R41" s="10"/>
      <c r="S41" s="45"/>
      <c r="U41" s="10"/>
      <c r="V41" s="45"/>
      <c r="X41" s="47">
        <f>$D41</f>
        <v>27</v>
      </c>
      <c r="Y41" s="10"/>
      <c r="Z41" s="10"/>
      <c r="AA41" s="10"/>
      <c r="AB41" s="47"/>
    </row>
    <row r="42" spans="1:28" ht="12.75">
      <c r="A42" s="8">
        <v>151</v>
      </c>
      <c r="B42" s="8">
        <v>38</v>
      </c>
      <c r="C42" s="8">
        <v>18</v>
      </c>
      <c r="D42" s="8">
        <v>28</v>
      </c>
      <c r="E42" s="8">
        <v>977</v>
      </c>
      <c r="F42" s="38">
        <v>0.03471064814814814</v>
      </c>
      <c r="G42" s="1" t="s">
        <v>86</v>
      </c>
      <c r="H42" s="1" t="s">
        <v>146</v>
      </c>
      <c r="I42" s="8" t="s">
        <v>67</v>
      </c>
      <c r="J42" s="8" t="s">
        <v>38</v>
      </c>
      <c r="K42" s="8" t="s">
        <v>1</v>
      </c>
      <c r="L42" s="10"/>
      <c r="M42" s="45"/>
      <c r="N42" s="10"/>
      <c r="O42" s="45">
        <f>$B42</f>
        <v>38</v>
      </c>
      <c r="P42" s="10"/>
      <c r="Q42" s="10"/>
      <c r="R42" s="10"/>
      <c r="S42" s="45"/>
      <c r="U42" s="10"/>
      <c r="V42" s="45"/>
      <c r="X42" s="47">
        <f>$D42</f>
        <v>28</v>
      </c>
      <c r="Y42" s="10"/>
      <c r="Z42" s="10"/>
      <c r="AA42" s="10"/>
      <c r="AB42" s="47"/>
    </row>
    <row r="43" spans="1:28" ht="12.75">
      <c r="A43" s="8">
        <v>153</v>
      </c>
      <c r="B43" s="8">
        <v>39</v>
      </c>
      <c r="C43" s="8">
        <v>3</v>
      </c>
      <c r="D43" s="8">
        <v>29</v>
      </c>
      <c r="E43" s="8">
        <v>1171</v>
      </c>
      <c r="F43" s="38">
        <v>0.034884259259259254</v>
      </c>
      <c r="G43" s="1" t="s">
        <v>147</v>
      </c>
      <c r="H43" s="1" t="s">
        <v>148</v>
      </c>
      <c r="I43" s="8" t="s">
        <v>133</v>
      </c>
      <c r="J43" s="8" t="s">
        <v>32</v>
      </c>
      <c r="K43" s="8" t="s">
        <v>1</v>
      </c>
      <c r="L43" s="10"/>
      <c r="M43" s="45">
        <f>$B43</f>
        <v>39</v>
      </c>
      <c r="N43" s="10"/>
      <c r="O43" s="47"/>
      <c r="P43" s="10"/>
      <c r="Q43" s="10"/>
      <c r="R43" s="10"/>
      <c r="S43" s="45"/>
      <c r="U43" s="10"/>
      <c r="V43" s="45">
        <f>$D43</f>
        <v>29</v>
      </c>
      <c r="X43" s="43"/>
      <c r="Y43" s="10"/>
      <c r="Z43" s="10"/>
      <c r="AA43" s="10"/>
      <c r="AB43" s="47"/>
    </row>
    <row r="44" spans="1:28" ht="12.75">
      <c r="A44" s="8">
        <v>155</v>
      </c>
      <c r="B44" s="8">
        <v>40</v>
      </c>
      <c r="C44" s="8">
        <v>11</v>
      </c>
      <c r="D44" s="8"/>
      <c r="E44" s="8">
        <v>973</v>
      </c>
      <c r="F44" s="38">
        <v>0.03516203703703703</v>
      </c>
      <c r="G44" s="1" t="s">
        <v>149</v>
      </c>
      <c r="H44" s="1" t="s">
        <v>150</v>
      </c>
      <c r="I44" s="8" t="s">
        <v>62</v>
      </c>
      <c r="J44" s="8" t="s">
        <v>38</v>
      </c>
      <c r="K44" s="8" t="s">
        <v>1</v>
      </c>
      <c r="L44" s="10"/>
      <c r="M44" s="45"/>
      <c r="N44" s="10"/>
      <c r="O44" s="47">
        <f>$B44</f>
        <v>40</v>
      </c>
      <c r="P44" s="10"/>
      <c r="Q44" s="10"/>
      <c r="R44" s="10"/>
      <c r="S44" s="45"/>
      <c r="U44" s="10"/>
      <c r="V44" s="47"/>
      <c r="X44" s="43"/>
      <c r="Y44" s="10"/>
      <c r="Z44" s="10"/>
      <c r="AA44" s="10"/>
      <c r="AB44" s="47"/>
    </row>
    <row r="45" spans="1:28" ht="12.75">
      <c r="A45" s="8">
        <v>159</v>
      </c>
      <c r="B45" s="8">
        <v>41</v>
      </c>
      <c r="C45" s="8">
        <v>12</v>
      </c>
      <c r="D45" s="8"/>
      <c r="E45" s="8">
        <v>1122</v>
      </c>
      <c r="F45" s="38">
        <v>0.03527777777777778</v>
      </c>
      <c r="G45" s="1" t="s">
        <v>108</v>
      </c>
      <c r="H45" s="1" t="s">
        <v>151</v>
      </c>
      <c r="I45" s="8" t="s">
        <v>62</v>
      </c>
      <c r="J45" s="8" t="s">
        <v>39</v>
      </c>
      <c r="K45" s="8" t="s">
        <v>1</v>
      </c>
      <c r="L45" s="10"/>
      <c r="M45" s="45"/>
      <c r="N45" s="10"/>
      <c r="O45" s="47"/>
      <c r="P45" s="10">
        <f>$B45</f>
        <v>41</v>
      </c>
      <c r="Q45" s="10"/>
      <c r="R45" s="10"/>
      <c r="S45" s="45"/>
      <c r="U45" s="10"/>
      <c r="V45" s="47"/>
      <c r="X45" s="43"/>
      <c r="Y45" s="10"/>
      <c r="Z45" s="10"/>
      <c r="AA45" s="10"/>
      <c r="AB45" s="47"/>
    </row>
    <row r="46" spans="1:28" ht="12.75">
      <c r="A46" s="8">
        <v>160</v>
      </c>
      <c r="B46" s="8">
        <v>42</v>
      </c>
      <c r="C46" s="8">
        <v>4</v>
      </c>
      <c r="D46" s="8">
        <v>30</v>
      </c>
      <c r="E46" s="8">
        <v>1182</v>
      </c>
      <c r="F46" s="38">
        <v>0.03532407407407408</v>
      </c>
      <c r="G46" s="1" t="s">
        <v>152</v>
      </c>
      <c r="H46" s="1" t="s">
        <v>153</v>
      </c>
      <c r="I46" s="8" t="s">
        <v>133</v>
      </c>
      <c r="J46" s="8" t="s">
        <v>32</v>
      </c>
      <c r="K46" s="8" t="s">
        <v>1</v>
      </c>
      <c r="L46" s="10"/>
      <c r="M46" s="45">
        <f>$B46</f>
        <v>42</v>
      </c>
      <c r="N46" s="10"/>
      <c r="O46" s="47"/>
      <c r="P46" s="10"/>
      <c r="Q46" s="10"/>
      <c r="R46" s="10"/>
      <c r="S46" s="45"/>
      <c r="U46" s="10"/>
      <c r="V46" s="47">
        <f>$D46</f>
        <v>30</v>
      </c>
      <c r="X46" s="43"/>
      <c r="Y46" s="10"/>
      <c r="Z46" s="10"/>
      <c r="AA46" s="10"/>
      <c r="AB46" s="47"/>
    </row>
    <row r="47" spans="1:28" ht="12.75">
      <c r="A47" s="8">
        <v>164</v>
      </c>
      <c r="B47" s="8">
        <v>43</v>
      </c>
      <c r="C47" s="8">
        <v>13</v>
      </c>
      <c r="D47" s="8"/>
      <c r="E47" s="8">
        <v>966</v>
      </c>
      <c r="F47" s="38">
        <v>0.03561342592592593</v>
      </c>
      <c r="G47" s="1" t="s">
        <v>154</v>
      </c>
      <c r="H47" s="1" t="s">
        <v>155</v>
      </c>
      <c r="I47" s="8" t="s">
        <v>62</v>
      </c>
      <c r="J47" s="8" t="s">
        <v>38</v>
      </c>
      <c r="K47" s="8" t="s">
        <v>1</v>
      </c>
      <c r="L47" s="10"/>
      <c r="M47" s="45"/>
      <c r="N47" s="10"/>
      <c r="O47" s="47">
        <f>$B47</f>
        <v>43</v>
      </c>
      <c r="P47" s="10"/>
      <c r="Q47" s="10"/>
      <c r="R47" s="10"/>
      <c r="S47" s="45"/>
      <c r="U47" s="10"/>
      <c r="V47" s="47"/>
      <c r="X47" s="43"/>
      <c r="Y47" s="10"/>
      <c r="Z47" s="10"/>
      <c r="AA47" s="10"/>
      <c r="AB47" s="47"/>
    </row>
    <row r="48" spans="1:28" ht="12.75">
      <c r="A48" s="8">
        <v>165</v>
      </c>
      <c r="B48" s="8">
        <v>44</v>
      </c>
      <c r="C48" s="8">
        <v>9</v>
      </c>
      <c r="D48" s="8">
        <v>31</v>
      </c>
      <c r="E48" s="8">
        <v>1174</v>
      </c>
      <c r="F48" s="38">
        <v>0.03564814814814815</v>
      </c>
      <c r="G48" s="1" t="s">
        <v>156</v>
      </c>
      <c r="H48" s="1" t="s">
        <v>157</v>
      </c>
      <c r="I48" s="8" t="s">
        <v>70</v>
      </c>
      <c r="J48" s="8" t="s">
        <v>32</v>
      </c>
      <c r="K48" s="8" t="s">
        <v>1</v>
      </c>
      <c r="L48" s="10"/>
      <c r="M48" s="45">
        <f>$B48</f>
        <v>44</v>
      </c>
      <c r="N48" s="10"/>
      <c r="O48" s="47"/>
      <c r="P48" s="10"/>
      <c r="Q48" s="10"/>
      <c r="R48" s="10"/>
      <c r="S48" s="45"/>
      <c r="U48" s="10"/>
      <c r="V48" s="47">
        <f>$D48</f>
        <v>31</v>
      </c>
      <c r="X48" s="43"/>
      <c r="Y48" s="10"/>
      <c r="Z48" s="10"/>
      <c r="AA48" s="10"/>
      <c r="AB48" s="47"/>
    </row>
    <row r="49" spans="1:28" ht="12.75">
      <c r="A49" s="8">
        <v>166</v>
      </c>
      <c r="B49" s="8">
        <v>45</v>
      </c>
      <c r="C49" s="8">
        <v>19</v>
      </c>
      <c r="D49" s="8">
        <v>32</v>
      </c>
      <c r="E49" s="8">
        <v>1408</v>
      </c>
      <c r="F49" s="38">
        <v>0.03568287037037037</v>
      </c>
      <c r="G49" s="1" t="s">
        <v>158</v>
      </c>
      <c r="H49" s="1" t="s">
        <v>83</v>
      </c>
      <c r="I49" s="8" t="s">
        <v>67</v>
      </c>
      <c r="J49" s="8" t="s">
        <v>37</v>
      </c>
      <c r="K49" s="8" t="s">
        <v>1</v>
      </c>
      <c r="L49" s="10"/>
      <c r="M49" s="45"/>
      <c r="N49" s="10">
        <f>$B49</f>
        <v>45</v>
      </c>
      <c r="O49" s="47"/>
      <c r="P49" s="10"/>
      <c r="Q49" s="10"/>
      <c r="R49" s="10"/>
      <c r="S49" s="45"/>
      <c r="U49" s="10"/>
      <c r="V49" s="47"/>
      <c r="X49" s="43"/>
      <c r="Y49" s="10"/>
      <c r="Z49" s="10"/>
      <c r="AA49" s="10"/>
      <c r="AB49" s="47"/>
    </row>
    <row r="50" spans="1:28" ht="12.75">
      <c r="A50" s="8">
        <v>167</v>
      </c>
      <c r="B50" s="8">
        <v>46</v>
      </c>
      <c r="C50" s="8">
        <v>14</v>
      </c>
      <c r="D50" s="8"/>
      <c r="E50" s="8">
        <v>1209</v>
      </c>
      <c r="F50" s="38">
        <v>0.03575231481481481</v>
      </c>
      <c r="G50" s="1" t="s">
        <v>159</v>
      </c>
      <c r="H50" s="1" t="s">
        <v>160</v>
      </c>
      <c r="I50" s="8" t="s">
        <v>62</v>
      </c>
      <c r="J50" s="8" t="s">
        <v>26</v>
      </c>
      <c r="K50" s="8" t="s">
        <v>1</v>
      </c>
      <c r="L50" s="10">
        <f>$B50</f>
        <v>46</v>
      </c>
      <c r="M50" s="45"/>
      <c r="N50" s="10"/>
      <c r="O50" s="47"/>
      <c r="P50" s="10"/>
      <c r="Q50" s="10"/>
      <c r="R50" s="10"/>
      <c r="S50" s="45"/>
      <c r="U50" s="10"/>
      <c r="V50" s="47"/>
      <c r="X50" s="43"/>
      <c r="Y50" s="10"/>
      <c r="Z50" s="10"/>
      <c r="AA50" s="10"/>
      <c r="AB50" s="47"/>
    </row>
    <row r="51" spans="1:28" ht="12.75">
      <c r="A51" s="8">
        <v>168</v>
      </c>
      <c r="B51" s="8">
        <v>47</v>
      </c>
      <c r="C51" s="8">
        <v>15</v>
      </c>
      <c r="D51" s="8"/>
      <c r="E51" s="8">
        <v>1103</v>
      </c>
      <c r="F51" s="38">
        <v>0.03581018518518519</v>
      </c>
      <c r="G51" s="1" t="s">
        <v>78</v>
      </c>
      <c r="H51" s="1" t="s">
        <v>79</v>
      </c>
      <c r="I51" s="8" t="s">
        <v>62</v>
      </c>
      <c r="J51" s="8" t="s">
        <v>39</v>
      </c>
      <c r="K51" s="8" t="s">
        <v>1</v>
      </c>
      <c r="L51" s="10"/>
      <c r="M51" s="45"/>
      <c r="N51" s="10"/>
      <c r="O51" s="47"/>
      <c r="P51" s="10">
        <f>$B51</f>
        <v>47</v>
      </c>
      <c r="Q51" s="10"/>
      <c r="R51" s="10"/>
      <c r="S51" s="45"/>
      <c r="U51" s="10"/>
      <c r="V51" s="47"/>
      <c r="X51" s="43"/>
      <c r="Y51" s="10"/>
      <c r="Z51" s="10"/>
      <c r="AA51" s="10"/>
      <c r="AB51" s="47"/>
    </row>
    <row r="52" spans="1:28" ht="12.75">
      <c r="A52" s="8">
        <v>169</v>
      </c>
      <c r="B52" s="8">
        <v>48</v>
      </c>
      <c r="C52" s="8">
        <v>16</v>
      </c>
      <c r="D52" s="8"/>
      <c r="E52" s="8">
        <v>1105</v>
      </c>
      <c r="F52" s="38">
        <v>0.03582175925925926</v>
      </c>
      <c r="G52" s="1" t="s">
        <v>68</v>
      </c>
      <c r="H52" s="1" t="s">
        <v>161</v>
      </c>
      <c r="I52" s="8" t="s">
        <v>62</v>
      </c>
      <c r="J52" s="8" t="s">
        <v>39</v>
      </c>
      <c r="K52" s="8" t="s">
        <v>1</v>
      </c>
      <c r="L52" s="10"/>
      <c r="M52" s="45"/>
      <c r="N52" s="10"/>
      <c r="O52" s="47"/>
      <c r="Q52" s="10"/>
      <c r="R52" s="10"/>
      <c r="S52" s="45"/>
      <c r="U52" s="10"/>
      <c r="V52" s="47"/>
      <c r="X52" s="43"/>
      <c r="Y52" s="10"/>
      <c r="Z52" s="10"/>
      <c r="AA52" s="10"/>
      <c r="AB52" s="47"/>
    </row>
    <row r="53" spans="1:28" ht="12.75">
      <c r="A53" s="8">
        <v>170</v>
      </c>
      <c r="B53" s="8">
        <v>49</v>
      </c>
      <c r="C53" s="8">
        <v>20</v>
      </c>
      <c r="D53" s="8">
        <v>33</v>
      </c>
      <c r="E53" s="8">
        <v>1277</v>
      </c>
      <c r="F53" s="38">
        <v>0.0358912037037037</v>
      </c>
      <c r="G53" s="1" t="s">
        <v>162</v>
      </c>
      <c r="H53" s="1" t="s">
        <v>163</v>
      </c>
      <c r="I53" s="8" t="s">
        <v>67</v>
      </c>
      <c r="J53" s="8" t="s">
        <v>40</v>
      </c>
      <c r="K53" s="8" t="s">
        <v>1</v>
      </c>
      <c r="L53" s="10"/>
      <c r="M53" s="45"/>
      <c r="N53" s="10"/>
      <c r="O53" s="47"/>
      <c r="Q53" s="10">
        <f>$B53</f>
        <v>49</v>
      </c>
      <c r="R53" s="10"/>
      <c r="S53" s="45"/>
      <c r="U53" s="10"/>
      <c r="V53" s="47"/>
      <c r="X53" s="43"/>
      <c r="Y53" s="10"/>
      <c r="Z53" s="10">
        <f>$D53</f>
        <v>33</v>
      </c>
      <c r="AA53" s="10"/>
      <c r="AB53" s="47"/>
    </row>
    <row r="54" spans="1:28" ht="12.75">
      <c r="A54" s="8">
        <v>172</v>
      </c>
      <c r="B54" s="8">
        <v>50</v>
      </c>
      <c r="C54" s="8">
        <v>17</v>
      </c>
      <c r="D54" s="8"/>
      <c r="E54" s="8">
        <v>1211</v>
      </c>
      <c r="F54" s="38">
        <v>0.03594907407407407</v>
      </c>
      <c r="G54" s="1" t="s">
        <v>164</v>
      </c>
      <c r="H54" s="1" t="s">
        <v>165</v>
      </c>
      <c r="I54" s="8" t="s">
        <v>62</v>
      </c>
      <c r="J54" s="8" t="s">
        <v>26</v>
      </c>
      <c r="K54" s="8" t="s">
        <v>1</v>
      </c>
      <c r="L54" s="10">
        <f>$B54</f>
        <v>50</v>
      </c>
      <c r="M54" s="45"/>
      <c r="N54" s="10"/>
      <c r="O54" s="47"/>
      <c r="Q54" s="10"/>
      <c r="R54" s="10"/>
      <c r="S54" s="45"/>
      <c r="U54" s="10"/>
      <c r="V54" s="47"/>
      <c r="X54" s="43"/>
      <c r="Y54" s="10"/>
      <c r="Z54" s="10"/>
      <c r="AA54" s="10"/>
      <c r="AB54" s="47"/>
    </row>
    <row r="55" spans="1:28" ht="12.75">
      <c r="A55" s="8">
        <v>173</v>
      </c>
      <c r="B55" s="8">
        <v>51</v>
      </c>
      <c r="C55" s="8">
        <v>21</v>
      </c>
      <c r="D55" s="8">
        <v>34</v>
      </c>
      <c r="E55" s="8">
        <v>1150</v>
      </c>
      <c r="F55" s="38">
        <v>0.035972222222222225</v>
      </c>
      <c r="G55" s="1" t="s">
        <v>166</v>
      </c>
      <c r="H55" s="1" t="s">
        <v>167</v>
      </c>
      <c r="I55" s="8" t="s">
        <v>67</v>
      </c>
      <c r="J55" s="8" t="s">
        <v>32</v>
      </c>
      <c r="K55" s="8" t="s">
        <v>1</v>
      </c>
      <c r="L55" s="10"/>
      <c r="M55" s="45">
        <f>$B55</f>
        <v>51</v>
      </c>
      <c r="N55" s="10"/>
      <c r="O55" s="47"/>
      <c r="Q55" s="10"/>
      <c r="R55" s="10"/>
      <c r="S55" s="45"/>
      <c r="U55" s="10"/>
      <c r="V55" s="47">
        <f>$D55</f>
        <v>34</v>
      </c>
      <c r="X55" s="43"/>
      <c r="Y55" s="10"/>
      <c r="Z55" s="10"/>
      <c r="AA55" s="10"/>
      <c r="AB55" s="47"/>
    </row>
    <row r="56" spans="1:28" ht="12.75">
      <c r="A56" s="8">
        <v>176</v>
      </c>
      <c r="B56" s="8">
        <v>52</v>
      </c>
      <c r="C56" s="8">
        <v>10</v>
      </c>
      <c r="D56" s="8">
        <v>35</v>
      </c>
      <c r="E56" s="8">
        <v>1108</v>
      </c>
      <c r="F56" s="38">
        <v>0.0362037037037037</v>
      </c>
      <c r="G56" s="1" t="s">
        <v>168</v>
      </c>
      <c r="H56" s="1" t="s">
        <v>169</v>
      </c>
      <c r="I56" s="8" t="s">
        <v>70</v>
      </c>
      <c r="J56" s="8" t="s">
        <v>39</v>
      </c>
      <c r="K56" s="8" t="s">
        <v>1</v>
      </c>
      <c r="L56" s="10"/>
      <c r="M56" s="45"/>
      <c r="N56" s="10"/>
      <c r="O56" s="47"/>
      <c r="Q56" s="10"/>
      <c r="R56" s="10"/>
      <c r="S56" s="45"/>
      <c r="U56" s="10"/>
      <c r="V56" s="43"/>
      <c r="X56" s="43"/>
      <c r="Y56" s="10">
        <f>$D56</f>
        <v>35</v>
      </c>
      <c r="Z56" s="10"/>
      <c r="AA56" s="10"/>
      <c r="AB56" s="47"/>
    </row>
    <row r="57" spans="1:28" ht="12.75">
      <c r="A57" s="8">
        <v>177</v>
      </c>
      <c r="B57" s="8">
        <v>53</v>
      </c>
      <c r="C57" s="8">
        <v>11</v>
      </c>
      <c r="D57" s="8">
        <v>36</v>
      </c>
      <c r="E57" s="8">
        <v>1186</v>
      </c>
      <c r="F57" s="38">
        <v>0.03621527777777778</v>
      </c>
      <c r="G57" s="1" t="s">
        <v>96</v>
      </c>
      <c r="H57" s="1" t="s">
        <v>170</v>
      </c>
      <c r="I57" s="8" t="s">
        <v>70</v>
      </c>
      <c r="J57" s="8" t="s">
        <v>32</v>
      </c>
      <c r="K57" s="8" t="s">
        <v>1</v>
      </c>
      <c r="L57" s="10"/>
      <c r="M57" s="45">
        <f>$B57</f>
        <v>53</v>
      </c>
      <c r="N57" s="10"/>
      <c r="O57" s="47"/>
      <c r="Q57" s="10"/>
      <c r="R57" s="10"/>
      <c r="S57" s="45"/>
      <c r="U57" s="10"/>
      <c r="V57" s="43">
        <f>$D57</f>
        <v>36</v>
      </c>
      <c r="X57" s="43"/>
      <c r="Z57" s="10"/>
      <c r="AA57" s="10"/>
      <c r="AB57" s="47"/>
    </row>
    <row r="58" spans="1:28" ht="12.75">
      <c r="A58" s="8">
        <v>179</v>
      </c>
      <c r="B58" s="8">
        <v>54</v>
      </c>
      <c r="C58" s="8">
        <v>12</v>
      </c>
      <c r="D58" s="8">
        <v>37</v>
      </c>
      <c r="E58" s="8">
        <v>1307</v>
      </c>
      <c r="F58" s="38">
        <v>0.03633101851851852</v>
      </c>
      <c r="G58" s="1" t="s">
        <v>171</v>
      </c>
      <c r="H58" s="1" t="s">
        <v>172</v>
      </c>
      <c r="I58" s="8" t="s">
        <v>70</v>
      </c>
      <c r="J58" s="8" t="s">
        <v>28</v>
      </c>
      <c r="K58" s="8" t="s">
        <v>1</v>
      </c>
      <c r="L58" s="10"/>
      <c r="M58" s="47"/>
      <c r="N58" s="10"/>
      <c r="O58" s="47"/>
      <c r="Q58" s="10"/>
      <c r="R58" s="10"/>
      <c r="S58" s="45">
        <f>$B58</f>
        <v>54</v>
      </c>
      <c r="U58" s="10"/>
      <c r="V58" s="43"/>
      <c r="X58" s="43"/>
      <c r="Z58" s="10"/>
      <c r="AA58" s="10"/>
      <c r="AB58" s="47">
        <f>$D58</f>
        <v>37</v>
      </c>
    </row>
    <row r="59" spans="1:28" ht="12.75">
      <c r="A59" s="8">
        <v>180</v>
      </c>
      <c r="B59" s="8">
        <v>55</v>
      </c>
      <c r="C59" s="8">
        <v>13</v>
      </c>
      <c r="D59" s="8">
        <v>38</v>
      </c>
      <c r="E59" s="8">
        <v>970</v>
      </c>
      <c r="F59" s="38">
        <v>0.03636574074074074</v>
      </c>
      <c r="G59" s="1" t="s">
        <v>173</v>
      </c>
      <c r="H59" s="1" t="s">
        <v>174</v>
      </c>
      <c r="I59" s="8" t="s">
        <v>70</v>
      </c>
      <c r="J59" s="8" t="s">
        <v>38</v>
      </c>
      <c r="K59" s="8" t="s">
        <v>1</v>
      </c>
      <c r="L59" s="10"/>
      <c r="M59" s="47"/>
      <c r="N59" s="10"/>
      <c r="O59" s="47">
        <f>$B59</f>
        <v>55</v>
      </c>
      <c r="Q59" s="10"/>
      <c r="R59" s="10"/>
      <c r="S59" s="45"/>
      <c r="U59" s="10"/>
      <c r="V59" s="43"/>
      <c r="X59" s="43">
        <f>$D59</f>
        <v>38</v>
      </c>
      <c r="Z59" s="10"/>
      <c r="AA59" s="10"/>
      <c r="AB59" s="43"/>
    </row>
    <row r="60" spans="1:28" ht="12.75">
      <c r="A60" s="8">
        <v>181</v>
      </c>
      <c r="B60" s="8">
        <v>56</v>
      </c>
      <c r="C60" s="8">
        <v>18</v>
      </c>
      <c r="D60" s="8"/>
      <c r="E60" s="8">
        <v>1402</v>
      </c>
      <c r="F60" s="38">
        <v>0.036377314814814814</v>
      </c>
      <c r="G60" s="1" t="s">
        <v>175</v>
      </c>
      <c r="H60" s="1" t="s">
        <v>176</v>
      </c>
      <c r="I60" s="8" t="s">
        <v>62</v>
      </c>
      <c r="J60" s="8" t="s">
        <v>37</v>
      </c>
      <c r="K60" s="8" t="s">
        <v>1</v>
      </c>
      <c r="L60" s="10"/>
      <c r="M60" s="47"/>
      <c r="N60" s="10">
        <f>$B60</f>
        <v>56</v>
      </c>
      <c r="O60" s="47"/>
      <c r="Q60" s="10"/>
      <c r="R60" s="10"/>
      <c r="S60" s="45"/>
      <c r="U60" s="10"/>
      <c r="V60" s="43"/>
      <c r="X60" s="43"/>
      <c r="Z60" s="10"/>
      <c r="AA60" s="10"/>
      <c r="AB60" s="43"/>
    </row>
    <row r="61" spans="1:28" ht="12.75">
      <c r="A61" s="8">
        <v>183</v>
      </c>
      <c r="B61" s="8">
        <v>57</v>
      </c>
      <c r="C61" s="8">
        <v>14</v>
      </c>
      <c r="D61" s="8">
        <v>39</v>
      </c>
      <c r="E61" s="8">
        <v>1151</v>
      </c>
      <c r="F61" s="38">
        <v>0.036446875</v>
      </c>
      <c r="G61" s="1" t="s">
        <v>68</v>
      </c>
      <c r="H61" s="1" t="s">
        <v>177</v>
      </c>
      <c r="I61" s="8" t="s">
        <v>70</v>
      </c>
      <c r="J61" s="8" t="s">
        <v>32</v>
      </c>
      <c r="K61" s="8" t="s">
        <v>1</v>
      </c>
      <c r="L61" s="10"/>
      <c r="M61" s="47">
        <f>$B61</f>
        <v>57</v>
      </c>
      <c r="N61" s="10"/>
      <c r="O61" s="47"/>
      <c r="Q61" s="10"/>
      <c r="R61" s="10"/>
      <c r="S61" s="45"/>
      <c r="U61" s="10"/>
      <c r="V61" s="43">
        <f>$D61</f>
        <v>39</v>
      </c>
      <c r="X61" s="43"/>
      <c r="Z61" s="10"/>
      <c r="AA61" s="10"/>
      <c r="AB61" s="43"/>
    </row>
    <row r="62" spans="1:28" ht="12.75">
      <c r="A62" s="8">
        <v>184</v>
      </c>
      <c r="B62" s="8">
        <v>58</v>
      </c>
      <c r="C62" s="8">
        <v>15</v>
      </c>
      <c r="D62" s="8">
        <v>40</v>
      </c>
      <c r="E62" s="8">
        <v>984</v>
      </c>
      <c r="F62" s="38">
        <v>0.036550925925925924</v>
      </c>
      <c r="G62" s="1" t="s">
        <v>86</v>
      </c>
      <c r="H62" s="1" t="s">
        <v>178</v>
      </c>
      <c r="I62" s="8" t="s">
        <v>70</v>
      </c>
      <c r="J62" s="8" t="s">
        <v>38</v>
      </c>
      <c r="K62" s="8" t="s">
        <v>1</v>
      </c>
      <c r="L62" s="10"/>
      <c r="M62" s="47"/>
      <c r="N62" s="10"/>
      <c r="O62" s="47">
        <f>$B62</f>
        <v>58</v>
      </c>
      <c r="Q62" s="10"/>
      <c r="R62" s="10"/>
      <c r="S62" s="45"/>
      <c r="U62" s="10"/>
      <c r="V62" s="43"/>
      <c r="X62" s="43">
        <f>$D62</f>
        <v>40</v>
      </c>
      <c r="Z62" s="10"/>
      <c r="AA62" s="10"/>
      <c r="AB62" s="43"/>
    </row>
    <row r="63" spans="1:28" ht="12.75">
      <c r="A63" s="8">
        <v>185</v>
      </c>
      <c r="B63" s="8">
        <v>59</v>
      </c>
      <c r="C63" s="8">
        <v>22</v>
      </c>
      <c r="D63" s="8">
        <v>41</v>
      </c>
      <c r="E63" s="8">
        <v>980</v>
      </c>
      <c r="F63" s="38">
        <v>0.036655092592592586</v>
      </c>
      <c r="G63" s="1" t="s">
        <v>179</v>
      </c>
      <c r="H63" s="1" t="s">
        <v>180</v>
      </c>
      <c r="I63" s="8" t="s">
        <v>67</v>
      </c>
      <c r="J63" s="8" t="s">
        <v>38</v>
      </c>
      <c r="K63" s="8" t="s">
        <v>1</v>
      </c>
      <c r="L63" s="10"/>
      <c r="M63" s="47"/>
      <c r="N63" s="10"/>
      <c r="O63" s="47">
        <f>$B63</f>
        <v>59</v>
      </c>
      <c r="Q63" s="10"/>
      <c r="R63" s="10"/>
      <c r="S63" s="45"/>
      <c r="U63" s="10"/>
      <c r="V63" s="43"/>
      <c r="X63" s="43">
        <f>$D63</f>
        <v>41</v>
      </c>
      <c r="Z63" s="10"/>
      <c r="AA63" s="10"/>
      <c r="AB63" s="43"/>
    </row>
    <row r="64" spans="1:28" ht="12.75">
      <c r="A64" s="8">
        <v>186</v>
      </c>
      <c r="B64" s="8">
        <v>60</v>
      </c>
      <c r="C64" s="8">
        <v>16</v>
      </c>
      <c r="D64" s="8">
        <v>42</v>
      </c>
      <c r="E64" s="8">
        <v>989</v>
      </c>
      <c r="F64" s="38">
        <v>0.03670138888888889</v>
      </c>
      <c r="G64" s="1" t="s">
        <v>141</v>
      </c>
      <c r="H64" s="1" t="s">
        <v>181</v>
      </c>
      <c r="I64" s="8" t="s">
        <v>70</v>
      </c>
      <c r="J64" s="8" t="s">
        <v>38</v>
      </c>
      <c r="K64" s="8" t="s">
        <v>1</v>
      </c>
      <c r="L64" s="10"/>
      <c r="M64" s="47"/>
      <c r="N64" s="10"/>
      <c r="O64" s="47">
        <f>$B64</f>
        <v>60</v>
      </c>
      <c r="Q64" s="10"/>
      <c r="R64" s="10"/>
      <c r="S64" s="45"/>
      <c r="U64" s="10"/>
      <c r="V64" s="43"/>
      <c r="X64" s="53">
        <f>$D64</f>
        <v>42</v>
      </c>
      <c r="Z64" s="10"/>
      <c r="AA64" s="10"/>
      <c r="AB64" s="43"/>
    </row>
    <row r="65" spans="1:28" ht="12.75">
      <c r="A65" s="8">
        <v>188</v>
      </c>
      <c r="B65" s="8">
        <v>61</v>
      </c>
      <c r="C65" s="8">
        <v>17</v>
      </c>
      <c r="D65" s="8">
        <v>43</v>
      </c>
      <c r="E65" s="8">
        <v>1356</v>
      </c>
      <c r="F65" s="38">
        <v>0.037002314814814814</v>
      </c>
      <c r="G65" s="1" t="s">
        <v>182</v>
      </c>
      <c r="H65" s="1" t="s">
        <v>183</v>
      </c>
      <c r="I65" s="8" t="s">
        <v>70</v>
      </c>
      <c r="J65" s="8" t="s">
        <v>28</v>
      </c>
      <c r="K65" s="8" t="s">
        <v>1</v>
      </c>
      <c r="L65" s="10"/>
      <c r="M65" s="47"/>
      <c r="N65" s="10"/>
      <c r="Q65" s="10"/>
      <c r="R65" s="10"/>
      <c r="S65" s="45">
        <f>$B65</f>
        <v>61</v>
      </c>
      <c r="U65" s="10"/>
      <c r="V65" s="43"/>
      <c r="X65" s="53"/>
      <c r="Z65" s="10"/>
      <c r="AA65" s="10"/>
      <c r="AB65" s="43">
        <f>$D65</f>
        <v>43</v>
      </c>
    </row>
    <row r="66" spans="1:28" ht="12.75">
      <c r="A66" s="8">
        <v>190</v>
      </c>
      <c r="B66" s="8">
        <v>62</v>
      </c>
      <c r="C66" s="8">
        <v>5</v>
      </c>
      <c r="D66" s="8">
        <v>44</v>
      </c>
      <c r="E66" s="8">
        <v>1172</v>
      </c>
      <c r="F66" s="38">
        <v>0.03711805555555555</v>
      </c>
      <c r="G66" s="1" t="s">
        <v>184</v>
      </c>
      <c r="H66" s="1" t="s">
        <v>185</v>
      </c>
      <c r="I66" s="8" t="s">
        <v>133</v>
      </c>
      <c r="J66" s="8" t="s">
        <v>32</v>
      </c>
      <c r="K66" s="8" t="s">
        <v>1</v>
      </c>
      <c r="L66" s="10"/>
      <c r="M66" s="47">
        <f>$B66</f>
        <v>62</v>
      </c>
      <c r="N66" s="10"/>
      <c r="Q66" s="10"/>
      <c r="R66" s="10"/>
      <c r="S66" s="45"/>
      <c r="U66" s="10"/>
      <c r="V66" s="43">
        <f>$D66</f>
        <v>44</v>
      </c>
      <c r="X66" s="53"/>
      <c r="Z66" s="10"/>
      <c r="AA66" s="10"/>
      <c r="AB66" s="43"/>
    </row>
    <row r="67" spans="1:28" ht="12.75">
      <c r="A67" s="8">
        <v>191</v>
      </c>
      <c r="B67" s="8">
        <v>63</v>
      </c>
      <c r="C67" s="8">
        <v>19</v>
      </c>
      <c r="D67" s="8"/>
      <c r="E67" s="8">
        <v>1413</v>
      </c>
      <c r="F67" s="38">
        <v>0.03740740740740741</v>
      </c>
      <c r="G67" s="1" t="s">
        <v>186</v>
      </c>
      <c r="H67" s="1" t="s">
        <v>187</v>
      </c>
      <c r="I67" s="8" t="s">
        <v>62</v>
      </c>
      <c r="J67" s="8" t="s">
        <v>37</v>
      </c>
      <c r="K67" s="8" t="s">
        <v>1</v>
      </c>
      <c r="L67" s="10"/>
      <c r="M67" s="47"/>
      <c r="N67" s="10">
        <f>$B67</f>
        <v>63</v>
      </c>
      <c r="Q67" s="10"/>
      <c r="R67" s="10"/>
      <c r="S67" s="45"/>
      <c r="U67" s="10"/>
      <c r="V67" s="53"/>
      <c r="X67" s="53"/>
      <c r="Z67" s="10"/>
      <c r="AA67" s="10"/>
      <c r="AB67" s="43"/>
    </row>
    <row r="68" spans="1:28" ht="12.75">
      <c r="A68" s="8">
        <v>194</v>
      </c>
      <c r="B68" s="8">
        <v>64</v>
      </c>
      <c r="C68" s="8">
        <v>6</v>
      </c>
      <c r="D68" s="8">
        <v>45</v>
      </c>
      <c r="E68" s="8">
        <v>969</v>
      </c>
      <c r="F68" s="38">
        <v>0.03761574074074074</v>
      </c>
      <c r="G68" s="1" t="s">
        <v>141</v>
      </c>
      <c r="H68" s="1" t="s">
        <v>188</v>
      </c>
      <c r="I68" s="8" t="s">
        <v>133</v>
      </c>
      <c r="J68" s="8" t="s">
        <v>38</v>
      </c>
      <c r="K68" s="8" t="s">
        <v>1</v>
      </c>
      <c r="L68" s="10"/>
      <c r="M68" s="47"/>
      <c r="Q68" s="10"/>
      <c r="R68" s="10"/>
      <c r="S68" s="45"/>
      <c r="U68" s="10"/>
      <c r="V68" s="53"/>
      <c r="X68" s="53">
        <f>$D68</f>
        <v>45</v>
      </c>
      <c r="Z68" s="10"/>
      <c r="AA68" s="10"/>
      <c r="AB68" s="43"/>
    </row>
    <row r="69" spans="1:28" ht="12.75">
      <c r="A69" s="8">
        <v>195</v>
      </c>
      <c r="B69" s="8">
        <v>65</v>
      </c>
      <c r="C69" s="8">
        <v>23</v>
      </c>
      <c r="D69" s="8">
        <v>46</v>
      </c>
      <c r="E69" s="8">
        <v>1306</v>
      </c>
      <c r="F69" s="38">
        <v>0.03775462962962963</v>
      </c>
      <c r="G69" s="1" t="s">
        <v>86</v>
      </c>
      <c r="H69" s="1" t="s">
        <v>189</v>
      </c>
      <c r="I69" s="8" t="s">
        <v>67</v>
      </c>
      <c r="J69" s="8" t="s">
        <v>28</v>
      </c>
      <c r="K69" s="8" t="s">
        <v>1</v>
      </c>
      <c r="L69" s="10"/>
      <c r="M69" s="47"/>
      <c r="Q69" s="10"/>
      <c r="R69" s="10"/>
      <c r="S69" s="45">
        <f>$B69</f>
        <v>65</v>
      </c>
      <c r="U69" s="10"/>
      <c r="V69" s="53"/>
      <c r="X69" s="53"/>
      <c r="Z69" s="10"/>
      <c r="AA69" s="10"/>
      <c r="AB69" s="43">
        <f>$D69</f>
        <v>46</v>
      </c>
    </row>
    <row r="70" spans="1:28" ht="12.75">
      <c r="A70" s="8">
        <v>197</v>
      </c>
      <c r="B70" s="8">
        <v>66</v>
      </c>
      <c r="C70" s="8">
        <v>18</v>
      </c>
      <c r="D70" s="8">
        <v>47</v>
      </c>
      <c r="E70" s="8">
        <v>1308</v>
      </c>
      <c r="F70" s="38">
        <v>0.037905092592592594</v>
      </c>
      <c r="G70" s="1" t="s">
        <v>190</v>
      </c>
      <c r="H70" s="1" t="s">
        <v>191</v>
      </c>
      <c r="I70" s="8" t="s">
        <v>70</v>
      </c>
      <c r="J70" s="8" t="s">
        <v>28</v>
      </c>
      <c r="K70" s="8" t="s">
        <v>1</v>
      </c>
      <c r="L70" s="10"/>
      <c r="M70" s="47"/>
      <c r="Q70" s="10"/>
      <c r="R70" s="10"/>
      <c r="U70" s="10"/>
      <c r="V70" s="53"/>
      <c r="X70" s="53"/>
      <c r="Z70" s="10"/>
      <c r="AA70" s="10"/>
      <c r="AB70" s="43">
        <f>$D70</f>
        <v>47</v>
      </c>
    </row>
    <row r="71" spans="1:27" ht="12.75">
      <c r="A71" s="8">
        <v>198</v>
      </c>
      <c r="B71" s="8">
        <v>67</v>
      </c>
      <c r="C71" s="8">
        <v>24</v>
      </c>
      <c r="D71" s="8">
        <v>48</v>
      </c>
      <c r="E71" s="8">
        <v>1493</v>
      </c>
      <c r="F71" s="38">
        <v>0.03854166666666667</v>
      </c>
      <c r="G71" s="1" t="s">
        <v>80</v>
      </c>
      <c r="H71" s="1" t="s">
        <v>81</v>
      </c>
      <c r="I71" s="8" t="s">
        <v>67</v>
      </c>
      <c r="J71" s="8" t="s">
        <v>32</v>
      </c>
      <c r="K71" s="8" t="s">
        <v>1</v>
      </c>
      <c r="L71" s="10"/>
      <c r="M71" s="47">
        <f>$B71</f>
        <v>67</v>
      </c>
      <c r="Q71" s="10"/>
      <c r="R71" s="10"/>
      <c r="U71" s="10"/>
      <c r="V71" s="53">
        <f>$D71</f>
        <v>48</v>
      </c>
      <c r="X71" s="53"/>
      <c r="Z71" s="10"/>
      <c r="AA71" s="10"/>
    </row>
    <row r="72" spans="1:27" ht="12.75">
      <c r="A72" s="8">
        <v>199</v>
      </c>
      <c r="B72" s="8">
        <v>68</v>
      </c>
      <c r="C72" s="8">
        <v>7</v>
      </c>
      <c r="D72" s="8">
        <v>49</v>
      </c>
      <c r="E72" s="8">
        <v>965</v>
      </c>
      <c r="F72" s="38">
        <v>0.038773148148148154</v>
      </c>
      <c r="G72" s="1" t="s">
        <v>192</v>
      </c>
      <c r="H72" s="1" t="s">
        <v>193</v>
      </c>
      <c r="I72" s="8" t="s">
        <v>133</v>
      </c>
      <c r="J72" s="8" t="s">
        <v>38</v>
      </c>
      <c r="K72" s="8" t="s">
        <v>1</v>
      </c>
      <c r="L72" s="10"/>
      <c r="M72" s="47"/>
      <c r="Q72" s="10"/>
      <c r="R72" s="10"/>
      <c r="U72" s="10"/>
      <c r="V72" s="53"/>
      <c r="X72" s="53">
        <f>$D72</f>
        <v>49</v>
      </c>
      <c r="Z72" s="10"/>
      <c r="AA72" s="10"/>
    </row>
    <row r="73" spans="1:27" ht="12.75">
      <c r="A73" s="8">
        <v>200</v>
      </c>
      <c r="B73" s="8">
        <v>69</v>
      </c>
      <c r="C73" s="8">
        <v>25</v>
      </c>
      <c r="D73" s="8">
        <v>50</v>
      </c>
      <c r="E73" s="8">
        <v>1505</v>
      </c>
      <c r="F73" s="38">
        <v>0.039120370370370375</v>
      </c>
      <c r="G73" s="1" t="s">
        <v>194</v>
      </c>
      <c r="H73" s="1" t="s">
        <v>195</v>
      </c>
      <c r="I73" s="8" t="s">
        <v>67</v>
      </c>
      <c r="J73" s="8" t="s">
        <v>32</v>
      </c>
      <c r="K73" s="8" t="s">
        <v>1</v>
      </c>
      <c r="L73" s="10"/>
      <c r="M73" s="47">
        <f>$B73</f>
        <v>69</v>
      </c>
      <c r="Q73" s="10"/>
      <c r="R73" s="10"/>
      <c r="U73" s="10"/>
      <c r="V73" s="53">
        <f>$D73</f>
        <v>50</v>
      </c>
      <c r="Z73" s="10"/>
      <c r="AA73" s="10"/>
    </row>
    <row r="74" spans="1:27" ht="12.75">
      <c r="A74" s="8">
        <v>202</v>
      </c>
      <c r="B74" s="8">
        <v>70</v>
      </c>
      <c r="C74" s="8">
        <v>19</v>
      </c>
      <c r="D74" s="8">
        <v>51</v>
      </c>
      <c r="E74" s="8">
        <v>1154</v>
      </c>
      <c r="F74" s="38">
        <v>0.03951388888888889</v>
      </c>
      <c r="G74" s="1" t="s">
        <v>80</v>
      </c>
      <c r="H74" s="1" t="s">
        <v>196</v>
      </c>
      <c r="I74" s="8" t="s">
        <v>70</v>
      </c>
      <c r="J74" s="8" t="s">
        <v>32</v>
      </c>
      <c r="K74" s="8" t="s">
        <v>1</v>
      </c>
      <c r="L74" s="10"/>
      <c r="M74" s="47">
        <f>$B74</f>
        <v>70</v>
      </c>
      <c r="Q74" s="10"/>
      <c r="R74" s="10"/>
      <c r="U74" s="10"/>
      <c r="V74" s="53">
        <f>$D74</f>
        <v>51</v>
      </c>
      <c r="Z74" s="10"/>
      <c r="AA74" s="10"/>
    </row>
    <row r="75" spans="1:27" ht="12.75">
      <c r="A75" s="8">
        <v>204</v>
      </c>
      <c r="B75" s="8">
        <v>71</v>
      </c>
      <c r="C75" s="8">
        <v>26</v>
      </c>
      <c r="D75" s="8">
        <v>52</v>
      </c>
      <c r="E75" s="8">
        <v>1497</v>
      </c>
      <c r="F75" s="38">
        <v>0.040046296296296295</v>
      </c>
      <c r="G75" s="1" t="s">
        <v>82</v>
      </c>
      <c r="H75" s="1" t="s">
        <v>83</v>
      </c>
      <c r="I75" s="8" t="s">
        <v>67</v>
      </c>
      <c r="J75" s="8" t="s">
        <v>32</v>
      </c>
      <c r="K75" s="8" t="s">
        <v>1</v>
      </c>
      <c r="L75" s="10"/>
      <c r="M75" s="47">
        <f>$B75</f>
        <v>71</v>
      </c>
      <c r="Q75" s="10"/>
      <c r="R75" s="10"/>
      <c r="U75" s="10"/>
      <c r="Z75" s="10"/>
      <c r="AA75" s="10"/>
    </row>
    <row r="76" spans="1:27" ht="12.75">
      <c r="A76" s="8">
        <v>206</v>
      </c>
      <c r="B76" s="8">
        <v>72</v>
      </c>
      <c r="C76" s="8">
        <v>20</v>
      </c>
      <c r="D76" s="8"/>
      <c r="E76" s="8">
        <v>1505</v>
      </c>
      <c r="F76" s="38">
        <v>0.040879629629629634</v>
      </c>
      <c r="G76" s="1" t="s">
        <v>84</v>
      </c>
      <c r="H76" s="1" t="s">
        <v>85</v>
      </c>
      <c r="I76" s="8" t="s">
        <v>62</v>
      </c>
      <c r="J76" s="8" t="s">
        <v>32</v>
      </c>
      <c r="K76" s="8" t="s">
        <v>1</v>
      </c>
      <c r="L76" s="10"/>
      <c r="Q76" s="10"/>
      <c r="R76" s="10"/>
      <c r="U76" s="10"/>
      <c r="Z76" s="10"/>
      <c r="AA76" s="10"/>
    </row>
    <row r="77" spans="1:27" ht="12.75">
      <c r="A77" s="8">
        <v>207</v>
      </c>
      <c r="B77" s="8">
        <v>73</v>
      </c>
      <c r="C77" s="8">
        <v>8</v>
      </c>
      <c r="D77" s="8">
        <v>53</v>
      </c>
      <c r="E77" s="8">
        <v>1304</v>
      </c>
      <c r="F77" s="38">
        <v>0.04106481481481482</v>
      </c>
      <c r="G77" s="1" t="s">
        <v>197</v>
      </c>
      <c r="H77" s="1" t="s">
        <v>198</v>
      </c>
      <c r="I77" s="8" t="s">
        <v>133</v>
      </c>
      <c r="J77" s="8" t="s">
        <v>28</v>
      </c>
      <c r="K77" s="8" t="s">
        <v>1</v>
      </c>
      <c r="L77" s="10"/>
      <c r="Q77" s="10"/>
      <c r="R77" s="10"/>
      <c r="U77" s="10"/>
      <c r="Z77" s="10"/>
      <c r="AA77" s="10"/>
    </row>
    <row r="78" spans="1:27" ht="12.75">
      <c r="A78" s="8">
        <v>208</v>
      </c>
      <c r="B78" s="8">
        <v>74</v>
      </c>
      <c r="C78" s="8">
        <v>20</v>
      </c>
      <c r="D78" s="8">
        <v>54</v>
      </c>
      <c r="E78" s="8">
        <v>1368</v>
      </c>
      <c r="F78" s="38">
        <v>0.04158564814814815</v>
      </c>
      <c r="G78" s="1" t="s">
        <v>86</v>
      </c>
      <c r="H78" s="1" t="s">
        <v>87</v>
      </c>
      <c r="I78" s="8" t="s">
        <v>70</v>
      </c>
      <c r="J78" s="8" t="s">
        <v>28</v>
      </c>
      <c r="K78" s="8" t="s">
        <v>1</v>
      </c>
      <c r="L78" s="10"/>
      <c r="Q78" s="10"/>
      <c r="R78" s="10"/>
      <c r="U78" s="10"/>
      <c r="Z78" s="10"/>
      <c r="AA78" s="10"/>
    </row>
    <row r="79" spans="1:27" ht="12.75">
      <c r="A79" s="8">
        <v>209</v>
      </c>
      <c r="B79" s="8">
        <v>75</v>
      </c>
      <c r="C79" s="8">
        <v>21</v>
      </c>
      <c r="D79" s="8"/>
      <c r="E79" s="8">
        <v>1126</v>
      </c>
      <c r="F79" s="39">
        <v>0.0418287037037037</v>
      </c>
      <c r="G79" s="1" t="s">
        <v>88</v>
      </c>
      <c r="H79" s="1" t="s">
        <v>89</v>
      </c>
      <c r="I79" s="8" t="s">
        <v>62</v>
      </c>
      <c r="J79" s="8" t="s">
        <v>39</v>
      </c>
      <c r="K79" s="8" t="s">
        <v>1</v>
      </c>
      <c r="L79" s="10"/>
      <c r="Q79" s="10"/>
      <c r="R79" s="10"/>
      <c r="U79" s="10"/>
      <c r="Z79" s="10"/>
      <c r="AA79" s="10"/>
    </row>
    <row r="80" spans="1:27" ht="12.75">
      <c r="A80" s="8">
        <v>210</v>
      </c>
      <c r="B80" s="8">
        <v>76</v>
      </c>
      <c r="C80" s="8">
        <v>1</v>
      </c>
      <c r="D80" s="8">
        <v>55</v>
      </c>
      <c r="E80" s="8">
        <v>1179</v>
      </c>
      <c r="F80" s="39">
        <v>0.04189814814814815</v>
      </c>
      <c r="G80" s="1" t="s">
        <v>197</v>
      </c>
      <c r="H80" s="1" t="s">
        <v>199</v>
      </c>
      <c r="I80" s="8" t="s">
        <v>200</v>
      </c>
      <c r="J80" s="8" t="s">
        <v>32</v>
      </c>
      <c r="K80" s="8" t="s">
        <v>1</v>
      </c>
      <c r="L80" s="10"/>
      <c r="Q80" s="10"/>
      <c r="R80" s="10"/>
      <c r="U80" s="10"/>
      <c r="Z80" s="10"/>
      <c r="AA80" s="10"/>
    </row>
    <row r="81" spans="1:27" ht="12.75">
      <c r="A81" s="8">
        <v>212</v>
      </c>
      <c r="B81" s="8">
        <v>77</v>
      </c>
      <c r="C81" s="8">
        <v>22</v>
      </c>
      <c r="D81" s="8"/>
      <c r="E81" s="8">
        <v>1291</v>
      </c>
      <c r="F81" s="39">
        <v>0.0422337962962963</v>
      </c>
      <c r="G81" s="1" t="s">
        <v>90</v>
      </c>
      <c r="H81" s="1" t="s">
        <v>91</v>
      </c>
      <c r="I81" s="8" t="s">
        <v>62</v>
      </c>
      <c r="J81" s="8" t="s">
        <v>40</v>
      </c>
      <c r="K81" s="8" t="s">
        <v>1</v>
      </c>
      <c r="L81" s="10"/>
      <c r="Q81" s="10">
        <f>$B81</f>
        <v>77</v>
      </c>
      <c r="R81" s="10"/>
      <c r="U81" s="10"/>
      <c r="Z81" s="10"/>
      <c r="AA81" s="10"/>
    </row>
    <row r="82" spans="1:27" ht="12.75">
      <c r="A82" s="8">
        <v>213</v>
      </c>
      <c r="B82" s="8">
        <v>78</v>
      </c>
      <c r="C82" s="8">
        <v>23</v>
      </c>
      <c r="D82" s="8"/>
      <c r="E82" s="8">
        <v>1248</v>
      </c>
      <c r="F82" s="39">
        <v>0.04318287037037037</v>
      </c>
      <c r="G82" s="1" t="s">
        <v>92</v>
      </c>
      <c r="H82" s="1" t="s">
        <v>93</v>
      </c>
      <c r="I82" s="8" t="s">
        <v>62</v>
      </c>
      <c r="J82" s="8" t="s">
        <v>27</v>
      </c>
      <c r="K82" s="8" t="s">
        <v>1</v>
      </c>
      <c r="L82" s="10"/>
      <c r="Q82" s="10"/>
      <c r="R82" s="10">
        <f>$B82</f>
        <v>78</v>
      </c>
      <c r="U82" s="10"/>
      <c r="Z82" s="10"/>
      <c r="AA82" s="10"/>
    </row>
    <row r="83" spans="1:27" ht="12.75">
      <c r="A83" s="8">
        <v>215</v>
      </c>
      <c r="B83" s="8">
        <v>79</v>
      </c>
      <c r="C83" s="8">
        <v>27</v>
      </c>
      <c r="D83" s="8">
        <v>56</v>
      </c>
      <c r="E83" s="8">
        <v>1216</v>
      </c>
      <c r="F83" s="39">
        <v>0.04376157407407407</v>
      </c>
      <c r="G83" s="1" t="s">
        <v>201</v>
      </c>
      <c r="H83" s="1" t="s">
        <v>202</v>
      </c>
      <c r="I83" s="8" t="s">
        <v>67</v>
      </c>
      <c r="J83" s="8" t="s">
        <v>26</v>
      </c>
      <c r="K83" s="8" t="s">
        <v>1</v>
      </c>
      <c r="L83" s="10">
        <f>$B83</f>
        <v>79</v>
      </c>
      <c r="Q83" s="10"/>
      <c r="R83" s="10"/>
      <c r="U83" s="10">
        <f>$D83</f>
        <v>56</v>
      </c>
      <c r="Z83" s="10"/>
      <c r="AA83" s="10"/>
    </row>
    <row r="84" spans="1:27" ht="12.75">
      <c r="A84" s="2"/>
      <c r="B84" s="8">
        <v>80</v>
      </c>
      <c r="C84" s="8"/>
      <c r="D84" s="8">
        <v>57</v>
      </c>
      <c r="E84" s="8"/>
      <c r="F84" s="39"/>
      <c r="G84" s="1"/>
      <c r="H84" s="1"/>
      <c r="I84" s="8"/>
      <c r="J84" s="56"/>
      <c r="L84" s="10">
        <f>$B84</f>
        <v>80</v>
      </c>
      <c r="Q84" s="10">
        <f aca="true" t="shared" si="0" ref="Q84:R87">$B84</f>
        <v>80</v>
      </c>
      <c r="R84" s="10">
        <f t="shared" si="0"/>
        <v>80</v>
      </c>
      <c r="U84" s="10">
        <f>$D84</f>
        <v>57</v>
      </c>
      <c r="Z84" s="10">
        <f aca="true" t="shared" si="1" ref="Z84:AA86">$D84</f>
        <v>57</v>
      </c>
      <c r="AA84" s="10">
        <f t="shared" si="1"/>
        <v>57</v>
      </c>
    </row>
    <row r="85" spans="1:27" ht="12.75">
      <c r="A85" s="2"/>
      <c r="B85" s="8">
        <v>80</v>
      </c>
      <c r="C85" s="8"/>
      <c r="D85" s="8">
        <v>57</v>
      </c>
      <c r="E85" s="8"/>
      <c r="F85" s="39"/>
      <c r="G85" s="1"/>
      <c r="H85" s="1"/>
      <c r="I85" s="8"/>
      <c r="J85" s="8"/>
      <c r="L85" s="10">
        <f>$B85</f>
        <v>80</v>
      </c>
      <c r="Q85" s="10">
        <f t="shared" si="0"/>
        <v>80</v>
      </c>
      <c r="R85" s="10">
        <f t="shared" si="0"/>
        <v>80</v>
      </c>
      <c r="U85" s="8"/>
      <c r="Z85" s="10">
        <f t="shared" si="1"/>
        <v>57</v>
      </c>
      <c r="AA85" s="10">
        <f t="shared" si="1"/>
        <v>57</v>
      </c>
    </row>
    <row r="86" spans="1:27" ht="12.75">
      <c r="A86" s="2"/>
      <c r="B86" s="8">
        <v>80</v>
      </c>
      <c r="C86" s="8"/>
      <c r="D86" s="8">
        <v>57</v>
      </c>
      <c r="E86" s="8"/>
      <c r="F86" s="39"/>
      <c r="G86" s="1"/>
      <c r="H86" s="1"/>
      <c r="I86" s="8"/>
      <c r="J86" s="8"/>
      <c r="Q86" s="10">
        <f t="shared" si="0"/>
        <v>80</v>
      </c>
      <c r="R86" s="10">
        <f t="shared" si="0"/>
        <v>80</v>
      </c>
      <c r="U86" s="8"/>
      <c r="Z86" s="8"/>
      <c r="AA86" s="10">
        <f t="shared" si="1"/>
        <v>57</v>
      </c>
    </row>
    <row r="87" spans="1:27" ht="12.75">
      <c r="A87" s="2"/>
      <c r="B87" s="8">
        <v>80</v>
      </c>
      <c r="C87" s="8"/>
      <c r="D87" s="8"/>
      <c r="E87" s="8"/>
      <c r="F87" s="39"/>
      <c r="G87" s="1"/>
      <c r="H87" s="1"/>
      <c r="I87" s="8"/>
      <c r="J87" s="8"/>
      <c r="R87" s="10">
        <f t="shared" si="0"/>
        <v>80</v>
      </c>
      <c r="U87" s="8"/>
      <c r="Z87" s="8"/>
      <c r="AA87" s="8"/>
    </row>
    <row r="88" ht="12.75">
      <c r="C88" s="1"/>
    </row>
    <row r="89" spans="3:28" ht="12.75">
      <c r="C89" s="1"/>
      <c r="H89" s="46" t="s">
        <v>20</v>
      </c>
      <c r="M89" s="45">
        <f>SUM(SMALL(M$5:M$87,{7,8,9,10,11,12}))</f>
        <v>265</v>
      </c>
      <c r="O89" s="45">
        <f>SUM(SMALL(O$5:O$87,{7,8,9,10,11,12}))</f>
        <v>189</v>
      </c>
      <c r="S89" s="45">
        <f>SUM(SMALL(S$5:S$87,{7,8,9,10,11,12}))</f>
        <v>276</v>
      </c>
      <c r="V89" s="45">
        <f>SUM(SMALL(V$5:V$87,{4,5,6}))</f>
        <v>72</v>
      </c>
      <c r="X89" s="45">
        <f>SUM(SMALL(X$5:X$87,{4,5,6}))</f>
        <v>53</v>
      </c>
      <c r="AB89" s="45">
        <f>SUM(SMALL(AB$5:AB$87,{4,5,6}))</f>
        <v>47</v>
      </c>
    </row>
    <row r="90" spans="3:28" ht="12.75">
      <c r="C90" s="1"/>
      <c r="H90" s="1"/>
      <c r="M90" s="45">
        <f>COUNT(SMALL(M$5:M$87,{7,8,9,10,11,12}))</f>
        <v>6</v>
      </c>
      <c r="O90" s="45">
        <f>COUNT(SMALL(O$5:O$87,{7,8,9,10,11,12}))</f>
        <v>6</v>
      </c>
      <c r="Q90" s="8"/>
      <c r="S90" s="45">
        <f>COUNT(SMALL(S$5:S$87,{7,8,9,10,11,12}))</f>
        <v>6</v>
      </c>
      <c r="V90" s="45">
        <f>COUNT(SMALL(V$5:V$87,{4,5,6}))</f>
        <v>3</v>
      </c>
      <c r="X90" s="45">
        <f>COUNT(SMALL(X$5:X$87,{4,5,6}))</f>
        <v>3</v>
      </c>
      <c r="AB90" s="45">
        <f>COUNT(SMALL(AB$5:AB$87,{4,5,6}))</f>
        <v>3</v>
      </c>
    </row>
    <row r="91" spans="3:17" ht="12.75">
      <c r="C91" s="1"/>
      <c r="H91" s="1"/>
      <c r="Q91" s="8"/>
    </row>
    <row r="92" spans="3:28" ht="12.75">
      <c r="C92" s="1"/>
      <c r="H92" s="52" t="s">
        <v>21</v>
      </c>
      <c r="M92" s="47">
        <f>SUM(SMALL(M$5:M$87,{13,14,15,16,17,18}))</f>
        <v>396</v>
      </c>
      <c r="O92" s="47">
        <f>SUM(SMALL(O$5:O$87,{13,14,15,16,17,18}))</f>
        <v>315</v>
      </c>
      <c r="V92" s="47">
        <f>SUM(SMALL(V$5:V$87,{7,8,9}))</f>
        <v>95</v>
      </c>
      <c r="X92" s="47">
        <f>SUM(SMALL(X$5:X$87,{7,8,9}))</f>
        <v>79</v>
      </c>
      <c r="AB92" s="47">
        <f>SUM(SMALL(AB$5:AB$87,{7,8,9}))</f>
        <v>85</v>
      </c>
    </row>
    <row r="93" spans="3:28" ht="12.75">
      <c r="C93" s="1"/>
      <c r="H93" s="1"/>
      <c r="I93" s="8"/>
      <c r="J93" s="8"/>
      <c r="K93" s="8"/>
      <c r="M93" s="47">
        <f>COUNT(SMALL(M$5:M$87,{13,14,15,16,17,18}))</f>
        <v>6</v>
      </c>
      <c r="O93" s="47">
        <f>COUNT(SMALL(O$5:O$87,{13,14,15,16,17,18}))</f>
        <v>6</v>
      </c>
      <c r="S93" s="8"/>
      <c r="V93" s="47">
        <f>COUNT(SMALL(V$5:V$87,{7,8,9}))</f>
        <v>3</v>
      </c>
      <c r="X93" s="47">
        <f>COUNT(SMALL(X$5:X$87,{7,8,9}))</f>
        <v>3</v>
      </c>
      <c r="AB93" s="47">
        <f>COUNT(SMALL(AB$5:AB$87,{7,8,9}))</f>
        <v>3</v>
      </c>
    </row>
    <row r="94" spans="3:19" ht="12.75">
      <c r="C94" s="1"/>
      <c r="H94" s="1"/>
      <c r="I94" s="8"/>
      <c r="J94" s="8"/>
      <c r="K94" s="8"/>
      <c r="S94" s="8"/>
    </row>
    <row r="95" spans="3:28" ht="12.75">
      <c r="C95" s="1"/>
      <c r="H95" s="12" t="s">
        <v>22</v>
      </c>
      <c r="V95" s="43">
        <f>SUM(SMALL(V$5:V$87,{10,11,12}))</f>
        <v>119</v>
      </c>
      <c r="X95" s="43">
        <f>SUM(SMALL(X$5:X$87,{10,11,12}))</f>
        <v>119</v>
      </c>
      <c r="AB95" s="43">
        <f>SUM(SMALL(AB$5:AB$87,{10,11,12}))</f>
        <v>136</v>
      </c>
    </row>
    <row r="96" spans="3:28" ht="12.75">
      <c r="C96" s="1"/>
      <c r="V96" s="43">
        <f>COUNT(SMALL(V$5:V$87,{10,11,12}))</f>
        <v>3</v>
      </c>
      <c r="X96" s="43">
        <f>COUNT(SMALL(X$5:X$87,{10,11,12}))</f>
        <v>3</v>
      </c>
      <c r="AB96" s="43">
        <f>COUNT(SMALL(AB$5:AB$87,{10,11,12}))</f>
        <v>3</v>
      </c>
    </row>
    <row r="97" ht="12.75">
      <c r="C97" s="1"/>
    </row>
    <row r="98" spans="3:24" ht="12.75">
      <c r="C98" s="1"/>
      <c r="H98" s="54" t="s">
        <v>23</v>
      </c>
      <c r="V98" s="53">
        <f>SUM(SMALL(V$5:V$87,{13,14,15}))</f>
        <v>149</v>
      </c>
      <c r="X98" s="53">
        <f>SUM(SMALL(X$5:X$87,{13,14,15}))</f>
        <v>136</v>
      </c>
    </row>
    <row r="99" spans="3:24" ht="12.75">
      <c r="C99" s="1"/>
      <c r="V99" s="53">
        <f>COUNT(SMALL(V$5:V$87,{13,14,15}))</f>
        <v>3</v>
      </c>
      <c r="X99" s="53">
        <f>COUNT(SMALL(X$5:X$87,{13,14,15}))</f>
        <v>3</v>
      </c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</sheetData>
  <sheetProtection/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Zeros="0" zoomScale="75" zoomScaleNormal="75" zoomScalePageLayoutView="0" workbookViewId="0" topLeftCell="A1">
      <pane xSplit="11" ySplit="4" topLeftCell="L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F5" sqref="F5:F140"/>
    </sheetView>
  </sheetViews>
  <sheetFormatPr defaultColWidth="9.140625" defaultRowHeight="12.75"/>
  <cols>
    <col min="1" max="1" width="7.140625" style="0" bestFit="1" customWidth="1"/>
    <col min="2" max="2" width="5.7109375" style="0" bestFit="1" customWidth="1"/>
    <col min="3" max="4" width="4.140625" style="0" customWidth="1"/>
    <col min="5" max="5" width="5.8515625" style="0" bestFit="1" customWidth="1"/>
    <col min="6" max="6" width="7.7109375" style="0" bestFit="1" customWidth="1"/>
    <col min="7" max="7" width="10.57421875" style="0" customWidth="1"/>
    <col min="8" max="8" width="15.003906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9" width="8.57421875" style="2" bestFit="1" customWidth="1"/>
    <col min="20" max="20" width="1.7109375" style="8" customWidth="1"/>
    <col min="21" max="28" width="8.57421875" style="2" bestFit="1" customWidth="1"/>
  </cols>
  <sheetData>
    <row r="1" spans="2:11" s="4" customFormat="1" ht="12.75">
      <c r="B1" s="7" t="s">
        <v>25</v>
      </c>
      <c r="C1" s="7"/>
      <c r="D1" s="7"/>
      <c r="E1" s="7"/>
      <c r="F1" s="7"/>
      <c r="G1" s="7"/>
      <c r="H1" s="7"/>
      <c r="I1" s="7"/>
      <c r="J1" s="7"/>
      <c r="K1" s="7"/>
    </row>
    <row r="2" spans="1:28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5" t="s">
        <v>26</v>
      </c>
      <c r="M2" s="5" t="s">
        <v>32</v>
      </c>
      <c r="N2" s="5" t="s">
        <v>37</v>
      </c>
      <c r="O2" s="5" t="s">
        <v>38</v>
      </c>
      <c r="P2" s="5" t="s">
        <v>39</v>
      </c>
      <c r="Q2" s="5" t="s">
        <v>40</v>
      </c>
      <c r="R2" s="5" t="s">
        <v>27</v>
      </c>
      <c r="S2" s="5" t="s">
        <v>28</v>
      </c>
      <c r="T2" s="11"/>
      <c r="U2" s="11" t="s">
        <v>26</v>
      </c>
      <c r="V2" s="11" t="s">
        <v>32</v>
      </c>
      <c r="W2" s="5" t="s">
        <v>37</v>
      </c>
      <c r="X2" s="5" t="s">
        <v>38</v>
      </c>
      <c r="Y2" s="11" t="s">
        <v>39</v>
      </c>
      <c r="Z2" s="11" t="s">
        <v>40</v>
      </c>
      <c r="AA2" s="11" t="s">
        <v>27</v>
      </c>
      <c r="AB2" s="11" t="s">
        <v>28</v>
      </c>
    </row>
    <row r="3" spans="1:28" ht="12.75">
      <c r="A3" s="7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9">
        <f>SUM(SMALL(L$5:L$147,{1,2,3,4,5,6,7,8,9,10,11,12}))</f>
        <v>1216</v>
      </c>
      <c r="M3" s="9">
        <f>SUM(SMALL(M$5:M$147,{1,2,3,4,5,6,7,8,9,10,11,12}))</f>
        <v>506</v>
      </c>
      <c r="N3" s="9">
        <f>SUM(SMALL(N$5:N$147,{1,2,3,4,5,6,7,8,9,10,11,12}))</f>
        <v>1350</v>
      </c>
      <c r="O3" s="9">
        <f>SUM(SMALL(O$5:O$147,{1,2,3,4,5,6,7,8,9,10,11,12}))</f>
        <v>222</v>
      </c>
      <c r="P3" s="9">
        <f>SUM(SMALL(P$5:P$147,{1,2,3,4,5,6,7,8,9,10,11,12}))</f>
        <v>379</v>
      </c>
      <c r="Q3" s="9">
        <f>SUM(SMALL(Q$5:Q$147,{1,2,3,4,5,6,7,8,9,10,11,12}))</f>
        <v>1194</v>
      </c>
      <c r="R3" s="9">
        <f>SUM(SMALL(R$5:R$147,{1,2,3,4,5,6,7,8,9,10,11,12}))</f>
        <v>1224</v>
      </c>
      <c r="S3" s="9">
        <f>SUM(SMALL(S$5:S$147,{1,2,3,4,5,6,7,8,9,10,11,12}))</f>
        <v>327</v>
      </c>
      <c r="T3" s="11"/>
      <c r="U3" s="9">
        <f>SUM(SMALL(U$5:U$147,{1,2,3,4,5,6}))</f>
        <v>378</v>
      </c>
      <c r="V3" s="9">
        <f>SUM(SMALL(V$5:V$147,{1,2,3,4,5,6}))</f>
        <v>115</v>
      </c>
      <c r="W3" s="9">
        <f>SUM(SMALL(W$5:W$147,{1,2,3,4,5,6}))</f>
        <v>378</v>
      </c>
      <c r="X3" s="9">
        <f>SUM(SMALL(X$5:X$147,{1,2,3,4,5,6}))</f>
        <v>105</v>
      </c>
      <c r="Y3" s="9">
        <f>SUM(SMALL(Y$5:Y$147,{1,2,3,4,5,6}))</f>
        <v>59</v>
      </c>
      <c r="Z3" s="9">
        <f>SUM(SMALL(Z$5:Z$147,{1,2,3,4,5,6}))</f>
        <v>469</v>
      </c>
      <c r="AA3" s="9">
        <f>SUM(SMALL(AA$5:AA$147,{1,2,3,4,5,6}))</f>
        <v>311</v>
      </c>
      <c r="AB3" s="9">
        <f>SUM(SMALL(AB$5:AB$147,{1,2,3,4,5,6}))</f>
        <v>71</v>
      </c>
    </row>
    <row r="4" spans="1:28" s="4" customFormat="1" ht="12.75">
      <c r="A4" s="5" t="s">
        <v>19</v>
      </c>
      <c r="B4" s="5" t="s">
        <v>2</v>
      </c>
      <c r="C4" s="5" t="s">
        <v>18</v>
      </c>
      <c r="D4" s="5" t="s">
        <v>3</v>
      </c>
      <c r="E4" s="5" t="s">
        <v>4</v>
      </c>
      <c r="F4" s="5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9">
        <f>COUNT(SMALL(L$5:L$147,{1,2,3,4,5,6,7,8,9,10,11,12}))</f>
        <v>12</v>
      </c>
      <c r="M4" s="9">
        <f>COUNT(SMALL(M$5:M$147,{1,2,3,4,5,6,7,8,9,10,11,12}))</f>
        <v>12</v>
      </c>
      <c r="N4" s="9">
        <f>COUNT(SMALL(N$5:N$147,{1,2,3,4,5,6,7,8,9,10,11,12}))</f>
        <v>12</v>
      </c>
      <c r="O4" s="9">
        <f>COUNT(SMALL(O$5:O$147,{1,2,3,4,5,6,7,8,9,10,11,12}))</f>
        <v>12</v>
      </c>
      <c r="P4" s="9">
        <f>COUNT(SMALL(P$5:P$147,{1,2,3,4,5,6,7,8,9,10,11,12}))</f>
        <v>12</v>
      </c>
      <c r="Q4" s="9">
        <f>COUNT(SMALL(Q$5:Q$147,{1,2,3,4,5,6,7,8,9,10,11,12}))</f>
        <v>12</v>
      </c>
      <c r="R4" s="9">
        <f>COUNT(SMALL(R$5:R$147,{1,2,3,4,5,6,7,8,9,10,11,12}))</f>
        <v>12</v>
      </c>
      <c r="S4" s="9">
        <f>COUNT(SMALL(S$5:S$147,{1,2,3,4,5,6,7,8,9,10,11,12}))</f>
        <v>12</v>
      </c>
      <c r="T4" s="11"/>
      <c r="U4" s="9">
        <f>COUNT(SMALL(U$5:U$147,{1,2,3,4,5,6}))</f>
        <v>6</v>
      </c>
      <c r="V4" s="9">
        <f>COUNT(SMALL(V$5:V$147,{1,2,3,4,5,6}))</f>
        <v>6</v>
      </c>
      <c r="W4" s="9">
        <f>COUNT(SMALL(W$5:W$147,{1,2,3,4,5,6}))</f>
        <v>6</v>
      </c>
      <c r="X4" s="9">
        <f>COUNT(SMALL(X$5:X$147,{1,2,3,4,5,6}))</f>
        <v>6</v>
      </c>
      <c r="Y4" s="9">
        <f>COUNT(SMALL(Y$5:Y$147,{1,2,3,4,5,6}))</f>
        <v>6</v>
      </c>
      <c r="Z4" s="9">
        <f>COUNT(SMALL(Z$5:Z$147,{1,2,3,4,5,6}))</f>
        <v>6</v>
      </c>
      <c r="AA4" s="9">
        <f>COUNT(SMALL(AA$5:AA$147,{1,2,3,4,5,6}))</f>
        <v>6</v>
      </c>
      <c r="AB4" s="9">
        <f>COUNT(SMALL(AB$5:AB$147,{1,2,3,4,5,6}))</f>
        <v>6</v>
      </c>
    </row>
    <row r="5" spans="1:28" ht="12.75">
      <c r="A5" s="8">
        <v>1</v>
      </c>
      <c r="B5" s="8">
        <v>1</v>
      </c>
      <c r="C5" s="8">
        <v>1</v>
      </c>
      <c r="D5" s="8"/>
      <c r="E5" s="8">
        <v>950</v>
      </c>
      <c r="F5" s="38">
        <v>0.02386574074074074</v>
      </c>
      <c r="G5" s="1" t="s">
        <v>237</v>
      </c>
      <c r="H5" s="1" t="s">
        <v>66</v>
      </c>
      <c r="I5" s="8" t="s">
        <v>62</v>
      </c>
      <c r="J5" s="8" t="s">
        <v>38</v>
      </c>
      <c r="K5" s="8" t="s">
        <v>0</v>
      </c>
      <c r="L5" s="10"/>
      <c r="M5" s="10"/>
      <c r="N5" s="10"/>
      <c r="O5" s="10">
        <f>$B5</f>
        <v>1</v>
      </c>
      <c r="P5" s="10"/>
      <c r="Q5" s="10"/>
      <c r="R5" s="10"/>
      <c r="S5" s="10"/>
      <c r="U5" s="10"/>
      <c r="V5" s="10"/>
      <c r="W5" s="10"/>
      <c r="X5" s="10"/>
      <c r="Y5" s="10"/>
      <c r="Z5" s="10"/>
      <c r="AA5" s="10"/>
      <c r="AB5" s="10"/>
    </row>
    <row r="6" spans="1:28" ht="12.75">
      <c r="A6" s="8">
        <v>2</v>
      </c>
      <c r="B6" s="8">
        <v>2</v>
      </c>
      <c r="C6" s="8">
        <v>2</v>
      </c>
      <c r="D6" s="8"/>
      <c r="E6" s="8">
        <v>1299</v>
      </c>
      <c r="F6" s="38">
        <v>0.023888888888888887</v>
      </c>
      <c r="G6" s="1" t="s">
        <v>238</v>
      </c>
      <c r="H6" s="1" t="s">
        <v>239</v>
      </c>
      <c r="I6" s="8" t="s">
        <v>62</v>
      </c>
      <c r="J6" s="8" t="s">
        <v>28</v>
      </c>
      <c r="K6" s="8" t="s">
        <v>0</v>
      </c>
      <c r="L6" s="10"/>
      <c r="M6" s="10"/>
      <c r="N6" s="10"/>
      <c r="O6" s="10"/>
      <c r="P6" s="10"/>
      <c r="Q6" s="10"/>
      <c r="R6" s="10"/>
      <c r="S6" s="10">
        <f>$B6</f>
        <v>2</v>
      </c>
      <c r="U6" s="10"/>
      <c r="V6" s="10"/>
      <c r="W6" s="10"/>
      <c r="X6" s="10"/>
      <c r="Y6" s="10"/>
      <c r="Z6" s="10"/>
      <c r="AA6" s="10"/>
      <c r="AB6" s="10"/>
    </row>
    <row r="7" spans="1:28" ht="12.75">
      <c r="A7" s="8">
        <v>3</v>
      </c>
      <c r="B7" s="8">
        <v>3</v>
      </c>
      <c r="C7" s="8">
        <v>3</v>
      </c>
      <c r="D7" s="8"/>
      <c r="E7" s="8">
        <v>899</v>
      </c>
      <c r="F7" s="38">
        <v>0.024131944444444445</v>
      </c>
      <c r="G7" s="1" t="s">
        <v>240</v>
      </c>
      <c r="H7" s="1" t="s">
        <v>241</v>
      </c>
      <c r="I7" s="8" t="s">
        <v>62</v>
      </c>
      <c r="J7" s="8" t="s">
        <v>38</v>
      </c>
      <c r="K7" s="8" t="s">
        <v>0</v>
      </c>
      <c r="L7" s="10"/>
      <c r="M7" s="10"/>
      <c r="N7" s="10"/>
      <c r="O7" s="10">
        <f>$B7</f>
        <v>3</v>
      </c>
      <c r="P7" s="10"/>
      <c r="Q7" s="10"/>
      <c r="R7" s="10"/>
      <c r="S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8">
        <v>4</v>
      </c>
      <c r="B8" s="8">
        <v>4</v>
      </c>
      <c r="C8" s="8">
        <v>4</v>
      </c>
      <c r="D8" s="8"/>
      <c r="E8" s="8">
        <v>912</v>
      </c>
      <c r="F8" s="38">
        <v>0.02454861111111111</v>
      </c>
      <c r="G8" s="1" t="s">
        <v>229</v>
      </c>
      <c r="H8" s="1" t="s">
        <v>242</v>
      </c>
      <c r="I8" s="8" t="s">
        <v>62</v>
      </c>
      <c r="J8" s="8" t="s">
        <v>38</v>
      </c>
      <c r="K8" s="8" t="s">
        <v>0</v>
      </c>
      <c r="L8" s="10"/>
      <c r="M8" s="10"/>
      <c r="N8" s="10"/>
      <c r="O8" s="10">
        <f>$B8</f>
        <v>4</v>
      </c>
      <c r="P8" s="10"/>
      <c r="Q8" s="10"/>
      <c r="R8" s="10"/>
      <c r="S8" s="10"/>
      <c r="U8" s="10"/>
      <c r="V8" s="10"/>
      <c r="W8" s="10"/>
      <c r="X8" s="10"/>
      <c r="Y8" s="10"/>
      <c r="Z8" s="10"/>
      <c r="AA8" s="10"/>
      <c r="AB8" s="10"/>
    </row>
    <row r="9" spans="1:28" ht="12.75">
      <c r="A9" s="8">
        <v>5</v>
      </c>
      <c r="B9" s="8">
        <v>5</v>
      </c>
      <c r="C9" s="8">
        <v>1</v>
      </c>
      <c r="D9" s="8">
        <v>1</v>
      </c>
      <c r="E9" s="8">
        <v>1069</v>
      </c>
      <c r="F9" s="38">
        <v>0.024606481481481483</v>
      </c>
      <c r="G9" s="1" t="s">
        <v>309</v>
      </c>
      <c r="H9" s="1" t="s">
        <v>310</v>
      </c>
      <c r="I9" s="8" t="s">
        <v>211</v>
      </c>
      <c r="J9" s="8" t="s">
        <v>39</v>
      </c>
      <c r="K9" s="8" t="s">
        <v>0</v>
      </c>
      <c r="L9" s="10"/>
      <c r="M9" s="10"/>
      <c r="N9" s="10"/>
      <c r="O9" s="10"/>
      <c r="P9" s="10">
        <f>$B9</f>
        <v>5</v>
      </c>
      <c r="Q9" s="10"/>
      <c r="R9" s="10"/>
      <c r="S9" s="10"/>
      <c r="U9" s="10"/>
      <c r="V9" s="10"/>
      <c r="W9" s="10"/>
      <c r="X9" s="10"/>
      <c r="Y9" s="10">
        <f>$D9</f>
        <v>1</v>
      </c>
      <c r="Z9" s="10"/>
      <c r="AA9" s="10"/>
      <c r="AB9" s="10"/>
    </row>
    <row r="10" spans="1:28" ht="12.75">
      <c r="A10" s="8">
        <v>6</v>
      </c>
      <c r="B10" s="8">
        <v>6</v>
      </c>
      <c r="C10" s="8">
        <v>2</v>
      </c>
      <c r="D10" s="8">
        <v>2</v>
      </c>
      <c r="E10" s="8">
        <v>1246</v>
      </c>
      <c r="F10" s="38">
        <v>0.025104166666666667</v>
      </c>
      <c r="G10" s="1" t="s">
        <v>311</v>
      </c>
      <c r="H10" s="1" t="s">
        <v>312</v>
      </c>
      <c r="I10" s="8" t="s">
        <v>211</v>
      </c>
      <c r="J10" s="8" t="s">
        <v>27</v>
      </c>
      <c r="K10" s="8" t="s">
        <v>0</v>
      </c>
      <c r="L10" s="10"/>
      <c r="M10" s="10"/>
      <c r="N10" s="10"/>
      <c r="O10" s="10"/>
      <c r="P10" s="10"/>
      <c r="Q10" s="10"/>
      <c r="R10" s="10">
        <f>$B10</f>
        <v>6</v>
      </c>
      <c r="S10" s="10"/>
      <c r="U10" s="10"/>
      <c r="V10" s="10"/>
      <c r="W10" s="10"/>
      <c r="X10" s="10"/>
      <c r="Y10" s="10"/>
      <c r="Z10" s="10"/>
      <c r="AA10" s="10">
        <f>$D10</f>
        <v>2</v>
      </c>
      <c r="AB10" s="10"/>
    </row>
    <row r="11" spans="1:28" ht="12.75">
      <c r="A11" s="8">
        <v>7</v>
      </c>
      <c r="B11" s="8">
        <v>7</v>
      </c>
      <c r="C11" s="8">
        <v>5</v>
      </c>
      <c r="D11" s="8"/>
      <c r="E11" s="8">
        <v>1310</v>
      </c>
      <c r="F11" s="38">
        <v>0.02519675925925926</v>
      </c>
      <c r="G11" s="1" t="s">
        <v>243</v>
      </c>
      <c r="H11" s="1" t="s">
        <v>244</v>
      </c>
      <c r="I11" s="8" t="s">
        <v>62</v>
      </c>
      <c r="J11" s="8" t="s">
        <v>28</v>
      </c>
      <c r="K11" s="8" t="s">
        <v>0</v>
      </c>
      <c r="L11" s="10"/>
      <c r="M11" s="10"/>
      <c r="N11" s="10"/>
      <c r="O11" s="10"/>
      <c r="P11" s="10"/>
      <c r="Q11" s="10"/>
      <c r="R11" s="10"/>
      <c r="S11" s="10">
        <f>$B11</f>
        <v>7</v>
      </c>
      <c r="U11" s="10"/>
      <c r="V11" s="10"/>
      <c r="W11" s="10"/>
      <c r="X11" s="10"/>
      <c r="Y11" s="10"/>
      <c r="Z11" s="10"/>
      <c r="AA11" s="10"/>
      <c r="AB11" s="10"/>
    </row>
    <row r="12" spans="1:28" ht="12.75">
      <c r="A12" s="8">
        <v>8</v>
      </c>
      <c r="B12" s="8">
        <v>8</v>
      </c>
      <c r="C12" s="8">
        <v>3</v>
      </c>
      <c r="D12" s="8">
        <v>3</v>
      </c>
      <c r="E12" s="8">
        <v>946</v>
      </c>
      <c r="F12" s="38">
        <v>0.02533564814814815</v>
      </c>
      <c r="G12" s="1" t="s">
        <v>219</v>
      </c>
      <c r="H12" s="1" t="s">
        <v>313</v>
      </c>
      <c r="I12" s="8" t="s">
        <v>211</v>
      </c>
      <c r="J12" s="8" t="s">
        <v>38</v>
      </c>
      <c r="K12" s="8" t="s">
        <v>0</v>
      </c>
      <c r="L12" s="10"/>
      <c r="M12" s="10"/>
      <c r="N12" s="10"/>
      <c r="O12" s="10">
        <f>$B12</f>
        <v>8</v>
      </c>
      <c r="P12" s="10"/>
      <c r="Q12" s="10"/>
      <c r="R12" s="10"/>
      <c r="S12" s="10"/>
      <c r="U12" s="10"/>
      <c r="V12" s="10"/>
      <c r="W12" s="10"/>
      <c r="X12" s="10">
        <f>$D12</f>
        <v>3</v>
      </c>
      <c r="Y12" s="10"/>
      <c r="Z12" s="10"/>
      <c r="AA12" s="10"/>
      <c r="AB12" s="10"/>
    </row>
    <row r="13" spans="1:28" ht="12.75">
      <c r="A13" s="8">
        <v>9</v>
      </c>
      <c r="B13" s="8">
        <v>9</v>
      </c>
      <c r="C13" s="8">
        <v>6</v>
      </c>
      <c r="D13" s="8"/>
      <c r="E13" s="8">
        <v>893</v>
      </c>
      <c r="F13" s="38">
        <v>0.02576388888888889</v>
      </c>
      <c r="G13" s="1" t="s">
        <v>231</v>
      </c>
      <c r="H13" s="1" t="s">
        <v>245</v>
      </c>
      <c r="I13" s="8" t="s">
        <v>62</v>
      </c>
      <c r="J13" s="8" t="s">
        <v>38</v>
      </c>
      <c r="K13" s="8" t="s">
        <v>0</v>
      </c>
      <c r="L13" s="10"/>
      <c r="M13" s="10"/>
      <c r="N13" s="10"/>
      <c r="O13" s="10">
        <f>$B13</f>
        <v>9</v>
      </c>
      <c r="P13" s="10"/>
      <c r="Q13" s="10"/>
      <c r="R13" s="10"/>
      <c r="S13" s="10"/>
      <c r="U13" s="10"/>
      <c r="V13" s="10"/>
      <c r="W13" s="10"/>
      <c r="X13" s="10"/>
      <c r="Y13" s="10"/>
      <c r="Z13" s="10"/>
      <c r="AA13" s="10"/>
      <c r="AB13" s="10"/>
    </row>
    <row r="14" spans="1:28" ht="12.75">
      <c r="A14" s="8">
        <v>10</v>
      </c>
      <c r="B14" s="8">
        <v>10</v>
      </c>
      <c r="C14" s="8">
        <v>7</v>
      </c>
      <c r="D14" s="8"/>
      <c r="E14" s="8">
        <v>1502</v>
      </c>
      <c r="F14" s="38">
        <v>0.026076388888888892</v>
      </c>
      <c r="G14" s="1" t="s">
        <v>246</v>
      </c>
      <c r="H14" s="1" t="s">
        <v>247</v>
      </c>
      <c r="I14" s="8" t="s">
        <v>62</v>
      </c>
      <c r="J14" s="8" t="s">
        <v>32</v>
      </c>
      <c r="K14" s="8" t="s">
        <v>0</v>
      </c>
      <c r="L14" s="10"/>
      <c r="M14" s="10">
        <f>$B14</f>
        <v>10</v>
      </c>
      <c r="N14" s="10"/>
      <c r="O14" s="10"/>
      <c r="P14" s="10"/>
      <c r="Q14" s="10"/>
      <c r="R14" s="10"/>
      <c r="S14" s="10"/>
      <c r="U14" s="10"/>
      <c r="V14" s="10"/>
      <c r="W14" s="10"/>
      <c r="X14" s="10"/>
      <c r="Y14" s="10"/>
      <c r="Z14" s="10"/>
      <c r="AA14" s="10"/>
      <c r="AB14" s="10"/>
    </row>
    <row r="15" spans="1:28" ht="12.75">
      <c r="A15" s="8">
        <v>11</v>
      </c>
      <c r="B15" s="8">
        <v>11</v>
      </c>
      <c r="C15" s="8">
        <v>4</v>
      </c>
      <c r="D15" s="8">
        <v>4</v>
      </c>
      <c r="E15" s="8">
        <v>1332</v>
      </c>
      <c r="F15" s="38">
        <v>0.02630787037037037</v>
      </c>
      <c r="G15" s="1" t="s">
        <v>314</v>
      </c>
      <c r="H15" s="1" t="s">
        <v>315</v>
      </c>
      <c r="I15" s="8" t="s">
        <v>211</v>
      </c>
      <c r="J15" s="8" t="s">
        <v>28</v>
      </c>
      <c r="K15" s="8" t="s">
        <v>0</v>
      </c>
      <c r="L15" s="10"/>
      <c r="M15" s="10"/>
      <c r="N15" s="10"/>
      <c r="O15" s="10"/>
      <c r="P15" s="10"/>
      <c r="Q15" s="10"/>
      <c r="R15" s="10"/>
      <c r="S15" s="10">
        <f>$B15</f>
        <v>11</v>
      </c>
      <c r="U15" s="10"/>
      <c r="V15" s="10"/>
      <c r="W15" s="10"/>
      <c r="X15" s="10"/>
      <c r="Y15" s="10"/>
      <c r="Z15" s="10"/>
      <c r="AA15" s="10"/>
      <c r="AB15" s="10">
        <f>$D15</f>
        <v>4</v>
      </c>
    </row>
    <row r="16" spans="1:28" ht="12.75">
      <c r="A16" s="8">
        <v>12</v>
      </c>
      <c r="B16" s="8">
        <v>12</v>
      </c>
      <c r="C16" s="8">
        <v>5</v>
      </c>
      <c r="D16" s="8">
        <v>5</v>
      </c>
      <c r="E16" s="8">
        <v>1339</v>
      </c>
      <c r="F16" s="38">
        <v>0.02667824074074074</v>
      </c>
      <c r="G16" s="1" t="s">
        <v>316</v>
      </c>
      <c r="H16" s="1" t="s">
        <v>317</v>
      </c>
      <c r="I16" s="8" t="s">
        <v>211</v>
      </c>
      <c r="J16" s="8" t="s">
        <v>28</v>
      </c>
      <c r="K16" s="8" t="s">
        <v>0</v>
      </c>
      <c r="L16" s="10"/>
      <c r="M16" s="10"/>
      <c r="N16" s="10"/>
      <c r="O16" s="10"/>
      <c r="P16" s="10"/>
      <c r="Q16" s="10"/>
      <c r="R16" s="10"/>
      <c r="S16" s="10">
        <f>$B16</f>
        <v>12</v>
      </c>
      <c r="U16" s="10"/>
      <c r="V16" s="10"/>
      <c r="W16" s="10"/>
      <c r="X16" s="10"/>
      <c r="Y16" s="10"/>
      <c r="Z16" s="10"/>
      <c r="AA16" s="10"/>
      <c r="AB16" s="10">
        <f>$D16</f>
        <v>5</v>
      </c>
    </row>
    <row r="17" spans="1:28" ht="12.75">
      <c r="A17" s="8">
        <v>13</v>
      </c>
      <c r="B17" s="8">
        <v>13</v>
      </c>
      <c r="C17" s="8">
        <v>8</v>
      </c>
      <c r="D17" s="8"/>
      <c r="E17" s="8">
        <v>894</v>
      </c>
      <c r="F17" s="38">
        <v>0.02679398148148148</v>
      </c>
      <c r="G17" s="1" t="s">
        <v>248</v>
      </c>
      <c r="H17" s="1" t="s">
        <v>249</v>
      </c>
      <c r="I17" s="8" t="s">
        <v>62</v>
      </c>
      <c r="J17" s="8" t="s">
        <v>38</v>
      </c>
      <c r="K17" s="8" t="s">
        <v>0</v>
      </c>
      <c r="L17" s="10"/>
      <c r="M17" s="10"/>
      <c r="N17" s="10"/>
      <c r="O17" s="10">
        <f>$B17</f>
        <v>13</v>
      </c>
      <c r="P17" s="10"/>
      <c r="Q17" s="10"/>
      <c r="R17" s="10"/>
      <c r="S17" s="10"/>
      <c r="U17" s="10"/>
      <c r="V17" s="10"/>
      <c r="W17" s="10"/>
      <c r="X17" s="10"/>
      <c r="Y17" s="10"/>
      <c r="Z17" s="10"/>
      <c r="AA17" s="10"/>
      <c r="AB17" s="10"/>
    </row>
    <row r="18" spans="1:28" ht="12.75">
      <c r="A18" s="8">
        <v>14</v>
      </c>
      <c r="B18" s="8">
        <v>14</v>
      </c>
      <c r="C18" s="8">
        <v>9</v>
      </c>
      <c r="D18" s="8"/>
      <c r="E18" s="8">
        <v>1066</v>
      </c>
      <c r="F18" s="38">
        <v>0.026817129629629628</v>
      </c>
      <c r="G18" s="1" t="s">
        <v>204</v>
      </c>
      <c r="H18" s="1" t="s">
        <v>205</v>
      </c>
      <c r="I18" s="8" t="s">
        <v>62</v>
      </c>
      <c r="J18" s="8" t="s">
        <v>39</v>
      </c>
      <c r="K18" s="8" t="s">
        <v>0</v>
      </c>
      <c r="L18" s="10"/>
      <c r="M18" s="10"/>
      <c r="N18" s="10"/>
      <c r="O18" s="10"/>
      <c r="P18" s="10">
        <f>$B18</f>
        <v>14</v>
      </c>
      <c r="Q18" s="10"/>
      <c r="R18" s="10"/>
      <c r="S18" s="10"/>
      <c r="U18" s="10"/>
      <c r="V18" s="10"/>
      <c r="W18" s="10"/>
      <c r="X18" s="10"/>
      <c r="Y18" s="10"/>
      <c r="Z18" s="10"/>
      <c r="AA18" s="10"/>
      <c r="AB18" s="10"/>
    </row>
    <row r="19" spans="1:28" ht="12.75">
      <c r="A19" s="8">
        <v>15</v>
      </c>
      <c r="B19" s="8">
        <v>15</v>
      </c>
      <c r="C19" s="8">
        <v>6</v>
      </c>
      <c r="D19" s="8">
        <v>6</v>
      </c>
      <c r="E19" s="8">
        <v>1076</v>
      </c>
      <c r="F19" s="38">
        <v>0.026886574074074073</v>
      </c>
      <c r="G19" s="1" t="s">
        <v>318</v>
      </c>
      <c r="H19" s="1" t="s">
        <v>319</v>
      </c>
      <c r="I19" s="8" t="s">
        <v>211</v>
      </c>
      <c r="J19" s="8" t="s">
        <v>39</v>
      </c>
      <c r="K19" s="8" t="s">
        <v>0</v>
      </c>
      <c r="L19" s="10"/>
      <c r="M19" s="10"/>
      <c r="N19" s="10"/>
      <c r="O19" s="10"/>
      <c r="P19" s="10">
        <f>$B19</f>
        <v>15</v>
      </c>
      <c r="Q19" s="10"/>
      <c r="R19" s="10"/>
      <c r="S19" s="10"/>
      <c r="U19" s="10"/>
      <c r="V19" s="10"/>
      <c r="W19" s="10"/>
      <c r="X19" s="10"/>
      <c r="Y19" s="10">
        <f>$D19</f>
        <v>6</v>
      </c>
      <c r="Z19" s="10"/>
      <c r="AA19" s="10"/>
      <c r="AB19" s="10"/>
    </row>
    <row r="20" spans="1:28" ht="12.75">
      <c r="A20" s="8">
        <v>16</v>
      </c>
      <c r="B20" s="8">
        <v>16</v>
      </c>
      <c r="C20" s="8">
        <v>7</v>
      </c>
      <c r="D20" s="8">
        <v>7</v>
      </c>
      <c r="E20" s="8">
        <v>1072</v>
      </c>
      <c r="F20" s="38">
        <v>0.026979166666666665</v>
      </c>
      <c r="G20" s="1" t="s">
        <v>311</v>
      </c>
      <c r="H20" s="1" t="s">
        <v>320</v>
      </c>
      <c r="I20" s="8" t="s">
        <v>211</v>
      </c>
      <c r="J20" s="8" t="s">
        <v>39</v>
      </c>
      <c r="K20" s="8" t="s">
        <v>0</v>
      </c>
      <c r="L20" s="10"/>
      <c r="M20" s="10"/>
      <c r="N20" s="10"/>
      <c r="O20" s="10"/>
      <c r="P20" s="10">
        <f>$B20</f>
        <v>16</v>
      </c>
      <c r="Q20" s="10"/>
      <c r="R20" s="10"/>
      <c r="S20" s="10"/>
      <c r="U20" s="10"/>
      <c r="V20" s="10"/>
      <c r="W20" s="10"/>
      <c r="X20" s="10"/>
      <c r="Y20" s="10">
        <f>$D20</f>
        <v>7</v>
      </c>
      <c r="Z20" s="10"/>
      <c r="AA20" s="10"/>
      <c r="AB20" s="10"/>
    </row>
    <row r="21" spans="1:28" ht="12.75">
      <c r="A21" s="8">
        <v>17</v>
      </c>
      <c r="B21" s="8">
        <v>17</v>
      </c>
      <c r="C21" s="8">
        <v>10</v>
      </c>
      <c r="D21" s="8"/>
      <c r="E21" s="8">
        <v>1485</v>
      </c>
      <c r="F21" s="38">
        <v>0.027060185185185184</v>
      </c>
      <c r="G21" s="1" t="s">
        <v>238</v>
      </c>
      <c r="H21" s="1" t="s">
        <v>250</v>
      </c>
      <c r="I21" s="8" t="s">
        <v>62</v>
      </c>
      <c r="J21" s="8" t="s">
        <v>32</v>
      </c>
      <c r="K21" s="8" t="s">
        <v>0</v>
      </c>
      <c r="L21" s="10"/>
      <c r="M21" s="10">
        <f>$B21</f>
        <v>17</v>
      </c>
      <c r="N21" s="10"/>
      <c r="O21" s="10"/>
      <c r="P21" s="10"/>
      <c r="Q21" s="10"/>
      <c r="R21" s="10"/>
      <c r="S21" s="10"/>
      <c r="U21" s="10"/>
      <c r="V21" s="10"/>
      <c r="W21" s="10"/>
      <c r="X21" s="10"/>
      <c r="Y21" s="10"/>
      <c r="Z21" s="10"/>
      <c r="AA21" s="10"/>
      <c r="AB21" s="10"/>
    </row>
    <row r="22" spans="1:28" ht="12.75">
      <c r="A22" s="8">
        <v>18</v>
      </c>
      <c r="B22" s="8">
        <v>18</v>
      </c>
      <c r="C22" s="8">
        <v>11</v>
      </c>
      <c r="D22" s="8"/>
      <c r="E22" s="8">
        <v>1334</v>
      </c>
      <c r="F22" s="38">
        <v>0.027199074074074073</v>
      </c>
      <c r="G22" s="1" t="s">
        <v>251</v>
      </c>
      <c r="H22" s="1" t="s">
        <v>252</v>
      </c>
      <c r="I22" s="8" t="s">
        <v>62</v>
      </c>
      <c r="J22" s="8" t="s">
        <v>28</v>
      </c>
      <c r="K22" s="8" t="s">
        <v>0</v>
      </c>
      <c r="L22" s="10"/>
      <c r="M22" s="10"/>
      <c r="N22" s="10"/>
      <c r="O22" s="10"/>
      <c r="P22" s="10"/>
      <c r="Q22" s="10"/>
      <c r="R22" s="10"/>
      <c r="S22" s="10">
        <f>$B22</f>
        <v>18</v>
      </c>
      <c r="U22" s="10"/>
      <c r="V22" s="10"/>
      <c r="W22" s="10"/>
      <c r="X22" s="10"/>
      <c r="Y22" s="10"/>
      <c r="Z22" s="10"/>
      <c r="AA22" s="10"/>
      <c r="AB22" s="10"/>
    </row>
    <row r="23" spans="1:28" ht="12.75">
      <c r="A23" s="8">
        <v>19</v>
      </c>
      <c r="B23" s="8">
        <v>19</v>
      </c>
      <c r="C23" s="8">
        <v>8</v>
      </c>
      <c r="D23" s="8">
        <v>8</v>
      </c>
      <c r="E23" s="8">
        <v>1373</v>
      </c>
      <c r="F23" s="38">
        <v>0.02726851851851852</v>
      </c>
      <c r="G23" s="1" t="s">
        <v>209</v>
      </c>
      <c r="H23" s="1" t="s">
        <v>210</v>
      </c>
      <c r="I23" s="8" t="s">
        <v>211</v>
      </c>
      <c r="J23" s="8" t="s">
        <v>28</v>
      </c>
      <c r="K23" s="8" t="s">
        <v>0</v>
      </c>
      <c r="L23" s="10"/>
      <c r="M23" s="10"/>
      <c r="N23" s="10"/>
      <c r="O23" s="10"/>
      <c r="P23" s="10"/>
      <c r="Q23" s="10"/>
      <c r="R23" s="10"/>
      <c r="S23" s="10">
        <f>$B23</f>
        <v>19</v>
      </c>
      <c r="U23" s="10"/>
      <c r="V23" s="10"/>
      <c r="W23" s="10"/>
      <c r="X23" s="10"/>
      <c r="Y23" s="10"/>
      <c r="Z23" s="10"/>
      <c r="AA23" s="10"/>
      <c r="AB23" s="10">
        <f>$D23</f>
        <v>8</v>
      </c>
    </row>
    <row r="24" spans="1:28" ht="12.75">
      <c r="A24" s="8">
        <v>20</v>
      </c>
      <c r="B24" s="8">
        <v>20</v>
      </c>
      <c r="C24" s="8">
        <v>12</v>
      </c>
      <c r="D24" s="8"/>
      <c r="E24" s="8">
        <v>1507</v>
      </c>
      <c r="F24" s="38">
        <v>0.0275</v>
      </c>
      <c r="G24" s="1" t="s">
        <v>253</v>
      </c>
      <c r="H24" s="1" t="s">
        <v>254</v>
      </c>
      <c r="I24" s="8" t="s">
        <v>62</v>
      </c>
      <c r="J24" s="8" t="s">
        <v>32</v>
      </c>
      <c r="K24" s="8" t="s">
        <v>0</v>
      </c>
      <c r="L24" s="10"/>
      <c r="M24" s="10">
        <f>$B24</f>
        <v>20</v>
      </c>
      <c r="N24" s="10"/>
      <c r="O24" s="10"/>
      <c r="P24" s="10"/>
      <c r="Q24" s="10"/>
      <c r="R24" s="10"/>
      <c r="S24" s="10"/>
      <c r="U24" s="10"/>
      <c r="V24" s="10"/>
      <c r="W24" s="10"/>
      <c r="X24" s="10"/>
      <c r="Y24" s="10"/>
      <c r="Z24" s="10"/>
      <c r="AA24" s="10"/>
      <c r="AB24" s="10"/>
    </row>
    <row r="25" spans="1:28" ht="12.75">
      <c r="A25" s="8">
        <v>21</v>
      </c>
      <c r="B25" s="8">
        <v>21</v>
      </c>
      <c r="C25" s="8">
        <v>13</v>
      </c>
      <c r="D25" s="8"/>
      <c r="E25" s="8">
        <v>951</v>
      </c>
      <c r="F25" s="38">
        <v>0.027523148148148147</v>
      </c>
      <c r="G25" s="1" t="s">
        <v>255</v>
      </c>
      <c r="H25" s="1" t="s">
        <v>256</v>
      </c>
      <c r="I25" s="8" t="s">
        <v>62</v>
      </c>
      <c r="J25" s="8" t="s">
        <v>38</v>
      </c>
      <c r="K25" s="8" t="s">
        <v>0</v>
      </c>
      <c r="L25" s="10"/>
      <c r="M25" s="10"/>
      <c r="N25" s="10"/>
      <c r="O25" s="10">
        <f>$B25</f>
        <v>21</v>
      </c>
      <c r="P25" s="10"/>
      <c r="Q25" s="10"/>
      <c r="R25" s="10"/>
      <c r="S25" s="10"/>
      <c r="U25" s="10"/>
      <c r="V25" s="10"/>
      <c r="W25" s="10"/>
      <c r="X25" s="10"/>
      <c r="Y25" s="10"/>
      <c r="Z25" s="10"/>
      <c r="AA25" s="10"/>
      <c r="AB25" s="10"/>
    </row>
    <row r="26" spans="1:28" ht="12.75">
      <c r="A26" s="8">
        <v>22</v>
      </c>
      <c r="B26" s="8">
        <v>22</v>
      </c>
      <c r="C26" s="8">
        <v>14</v>
      </c>
      <c r="D26" s="8"/>
      <c r="E26" s="8">
        <v>1205</v>
      </c>
      <c r="F26" s="38">
        <v>0.02763888888888889</v>
      </c>
      <c r="G26" s="1" t="s">
        <v>255</v>
      </c>
      <c r="H26" s="1" t="s">
        <v>257</v>
      </c>
      <c r="I26" s="8" t="s">
        <v>62</v>
      </c>
      <c r="J26" s="8" t="s">
        <v>26</v>
      </c>
      <c r="K26" s="8" t="s">
        <v>0</v>
      </c>
      <c r="L26" s="10">
        <f>$B26</f>
        <v>22</v>
      </c>
      <c r="M26" s="10"/>
      <c r="N26" s="10"/>
      <c r="O26" s="10"/>
      <c r="P26" s="10"/>
      <c r="Q26" s="10"/>
      <c r="R26" s="10"/>
      <c r="S26" s="10"/>
      <c r="U26" s="10"/>
      <c r="V26" s="10"/>
      <c r="W26" s="10"/>
      <c r="X26" s="10"/>
      <c r="Y26" s="10"/>
      <c r="Z26" s="10"/>
      <c r="AA26" s="10"/>
      <c r="AB26" s="10"/>
    </row>
    <row r="27" spans="1:28" ht="12.75">
      <c r="A27" s="8">
        <v>23</v>
      </c>
      <c r="B27" s="8">
        <v>23</v>
      </c>
      <c r="C27" s="8">
        <v>9</v>
      </c>
      <c r="D27" s="8">
        <v>9</v>
      </c>
      <c r="E27" s="8">
        <v>1474</v>
      </c>
      <c r="F27" s="38">
        <v>0.02767361111111111</v>
      </c>
      <c r="G27" s="1" t="s">
        <v>300</v>
      </c>
      <c r="H27" s="1" t="s">
        <v>321</v>
      </c>
      <c r="I27" s="8" t="s">
        <v>211</v>
      </c>
      <c r="J27" s="8" t="s">
        <v>32</v>
      </c>
      <c r="K27" s="8" t="s">
        <v>0</v>
      </c>
      <c r="L27" s="10"/>
      <c r="M27" s="10">
        <f>$B27</f>
        <v>23</v>
      </c>
      <c r="N27" s="10"/>
      <c r="O27" s="10"/>
      <c r="P27" s="10"/>
      <c r="Q27" s="10"/>
      <c r="R27" s="10"/>
      <c r="S27" s="10"/>
      <c r="U27" s="10"/>
      <c r="V27" s="10">
        <f>$D27</f>
        <v>9</v>
      </c>
      <c r="W27" s="10"/>
      <c r="X27" s="10"/>
      <c r="Y27" s="10"/>
      <c r="Z27" s="10"/>
      <c r="AA27" s="10"/>
      <c r="AB27" s="10"/>
    </row>
    <row r="28" spans="1:28" ht="12.75">
      <c r="A28" s="8">
        <v>24</v>
      </c>
      <c r="B28" s="8">
        <v>24</v>
      </c>
      <c r="C28" s="8">
        <v>15</v>
      </c>
      <c r="D28" s="8"/>
      <c r="E28" s="8">
        <v>904</v>
      </c>
      <c r="F28" s="38">
        <v>0.02771990740740741</v>
      </c>
      <c r="G28" s="1" t="s">
        <v>258</v>
      </c>
      <c r="H28" s="1" t="s">
        <v>259</v>
      </c>
      <c r="I28" s="8" t="s">
        <v>62</v>
      </c>
      <c r="J28" s="8" t="s">
        <v>38</v>
      </c>
      <c r="K28" s="8" t="s">
        <v>0</v>
      </c>
      <c r="L28" s="10"/>
      <c r="M28" s="10"/>
      <c r="N28" s="10"/>
      <c r="O28" s="10">
        <f>$B28</f>
        <v>24</v>
      </c>
      <c r="P28" s="10"/>
      <c r="Q28" s="10"/>
      <c r="R28" s="10"/>
      <c r="S28" s="10"/>
      <c r="U28" s="10"/>
      <c r="V28" s="10"/>
      <c r="W28" s="10"/>
      <c r="X28" s="10"/>
      <c r="Y28" s="10"/>
      <c r="Z28" s="10"/>
      <c r="AA28" s="10"/>
      <c r="AB28" s="10"/>
    </row>
    <row r="29" spans="1:28" ht="12.75">
      <c r="A29" s="8">
        <v>25</v>
      </c>
      <c r="B29" s="8">
        <v>25</v>
      </c>
      <c r="C29" s="8">
        <v>10</v>
      </c>
      <c r="D29" s="8">
        <v>10</v>
      </c>
      <c r="E29" s="8">
        <v>1473</v>
      </c>
      <c r="F29" s="38">
        <v>0.02775462962962963</v>
      </c>
      <c r="G29" s="1" t="s">
        <v>322</v>
      </c>
      <c r="H29" s="1" t="s">
        <v>323</v>
      </c>
      <c r="I29" s="8" t="s">
        <v>211</v>
      </c>
      <c r="J29" s="8" t="s">
        <v>32</v>
      </c>
      <c r="K29" s="8" t="s">
        <v>0</v>
      </c>
      <c r="L29" s="10"/>
      <c r="M29" s="10">
        <f>$B29</f>
        <v>25</v>
      </c>
      <c r="N29" s="10"/>
      <c r="O29" s="10"/>
      <c r="P29" s="10"/>
      <c r="Q29" s="10"/>
      <c r="R29" s="10"/>
      <c r="S29" s="10"/>
      <c r="U29" s="10"/>
      <c r="V29" s="10">
        <f>$D29</f>
        <v>10</v>
      </c>
      <c r="W29" s="10"/>
      <c r="X29" s="10"/>
      <c r="Y29" s="10"/>
      <c r="Z29" s="10"/>
      <c r="AA29" s="10"/>
      <c r="AB29" s="10"/>
    </row>
    <row r="30" spans="1:28" ht="12.75">
      <c r="A30" s="8">
        <v>26</v>
      </c>
      <c r="B30" s="8">
        <v>26</v>
      </c>
      <c r="C30" s="8">
        <v>1</v>
      </c>
      <c r="D30" s="8">
        <v>11</v>
      </c>
      <c r="E30" s="8">
        <v>1371</v>
      </c>
      <c r="F30" s="38">
        <v>0.027916666666666666</v>
      </c>
      <c r="G30" s="1" t="s">
        <v>212</v>
      </c>
      <c r="H30" s="1" t="s">
        <v>213</v>
      </c>
      <c r="I30" s="8" t="s">
        <v>214</v>
      </c>
      <c r="J30" s="8" t="s">
        <v>28</v>
      </c>
      <c r="K30" s="8" t="s">
        <v>0</v>
      </c>
      <c r="L30" s="10"/>
      <c r="M30" s="10"/>
      <c r="N30" s="10"/>
      <c r="O30" s="10"/>
      <c r="P30" s="10"/>
      <c r="Q30" s="10"/>
      <c r="R30" s="10"/>
      <c r="S30" s="10">
        <f>$B30</f>
        <v>26</v>
      </c>
      <c r="U30" s="10"/>
      <c r="V30" s="10"/>
      <c r="W30" s="10"/>
      <c r="X30" s="10"/>
      <c r="Y30" s="10"/>
      <c r="Z30" s="10"/>
      <c r="AA30" s="10"/>
      <c r="AB30" s="10">
        <f>$D30</f>
        <v>11</v>
      </c>
    </row>
    <row r="31" spans="1:28" ht="12.75">
      <c r="A31" s="8">
        <v>27</v>
      </c>
      <c r="B31" s="8">
        <v>27</v>
      </c>
      <c r="C31" s="8">
        <v>16</v>
      </c>
      <c r="D31" s="8"/>
      <c r="E31" s="8">
        <v>1275</v>
      </c>
      <c r="F31" s="38">
        <v>0.02795138888888889</v>
      </c>
      <c r="G31" s="1" t="s">
        <v>260</v>
      </c>
      <c r="H31" s="1" t="s">
        <v>261</v>
      </c>
      <c r="I31" s="8" t="s">
        <v>62</v>
      </c>
      <c r="J31" s="8" t="s">
        <v>40</v>
      </c>
      <c r="K31" s="8" t="s">
        <v>0</v>
      </c>
      <c r="L31" s="10"/>
      <c r="M31" s="10"/>
      <c r="N31" s="10"/>
      <c r="O31" s="10"/>
      <c r="P31" s="10"/>
      <c r="Q31" s="10">
        <f>$B31</f>
        <v>27</v>
      </c>
      <c r="R31" s="10"/>
      <c r="S31" s="10"/>
      <c r="U31" s="10"/>
      <c r="V31" s="10"/>
      <c r="W31" s="10"/>
      <c r="X31" s="10"/>
      <c r="Y31" s="10"/>
      <c r="Z31" s="10"/>
      <c r="AA31" s="10"/>
      <c r="AB31" s="10"/>
    </row>
    <row r="32" spans="1:28" ht="12.75">
      <c r="A32" s="8">
        <v>28</v>
      </c>
      <c r="B32" s="8">
        <v>28</v>
      </c>
      <c r="C32" s="8">
        <v>11</v>
      </c>
      <c r="D32" s="8">
        <v>12</v>
      </c>
      <c r="E32" s="8">
        <v>1085</v>
      </c>
      <c r="F32" s="38">
        <v>0.027974537037037037</v>
      </c>
      <c r="G32" s="1" t="s">
        <v>215</v>
      </c>
      <c r="H32" s="1" t="s">
        <v>216</v>
      </c>
      <c r="I32" s="8" t="s">
        <v>211</v>
      </c>
      <c r="J32" s="8" t="s">
        <v>39</v>
      </c>
      <c r="K32" s="8" t="s">
        <v>0</v>
      </c>
      <c r="L32" s="10"/>
      <c r="M32" s="10"/>
      <c r="N32" s="10"/>
      <c r="O32" s="10"/>
      <c r="P32" s="10">
        <f>$B32</f>
        <v>28</v>
      </c>
      <c r="Q32" s="10"/>
      <c r="R32" s="10"/>
      <c r="S32" s="10"/>
      <c r="U32" s="10"/>
      <c r="V32" s="10"/>
      <c r="W32" s="10"/>
      <c r="X32" s="10"/>
      <c r="Y32" s="10">
        <f>$D32</f>
        <v>12</v>
      </c>
      <c r="Z32" s="10"/>
      <c r="AA32" s="10"/>
      <c r="AB32" s="10"/>
    </row>
    <row r="33" spans="1:28" ht="12.75">
      <c r="A33" s="8">
        <v>29</v>
      </c>
      <c r="B33" s="8">
        <v>29</v>
      </c>
      <c r="C33" s="8">
        <v>12</v>
      </c>
      <c r="D33" s="8">
        <v>13</v>
      </c>
      <c r="E33" s="8">
        <v>1190</v>
      </c>
      <c r="F33" s="38">
        <v>0.02797465277777778</v>
      </c>
      <c r="G33" s="1" t="s">
        <v>82</v>
      </c>
      <c r="H33" s="1" t="s">
        <v>324</v>
      </c>
      <c r="I33" s="8" t="s">
        <v>211</v>
      </c>
      <c r="J33" s="8" t="s">
        <v>32</v>
      </c>
      <c r="K33" s="8" t="s">
        <v>0</v>
      </c>
      <c r="L33" s="10"/>
      <c r="M33" s="10">
        <f>$B33</f>
        <v>29</v>
      </c>
      <c r="N33" s="10"/>
      <c r="O33" s="10"/>
      <c r="P33" s="10"/>
      <c r="Q33" s="10"/>
      <c r="R33" s="10"/>
      <c r="S33" s="10"/>
      <c r="U33" s="10"/>
      <c r="V33" s="10">
        <f>$D33</f>
        <v>13</v>
      </c>
      <c r="W33" s="10"/>
      <c r="X33" s="10"/>
      <c r="Y33" s="10"/>
      <c r="Z33" s="10"/>
      <c r="AA33" s="10"/>
      <c r="AB33" s="10"/>
    </row>
    <row r="34" spans="1:28" ht="12.75">
      <c r="A34" s="8">
        <v>30</v>
      </c>
      <c r="B34" s="8">
        <v>30</v>
      </c>
      <c r="C34" s="8">
        <v>2</v>
      </c>
      <c r="D34" s="8">
        <v>14</v>
      </c>
      <c r="E34" s="8">
        <v>1067</v>
      </c>
      <c r="F34" s="38">
        <v>0.028101851851851854</v>
      </c>
      <c r="G34" s="1" t="s">
        <v>309</v>
      </c>
      <c r="H34" s="1" t="s">
        <v>325</v>
      </c>
      <c r="I34" s="8" t="s">
        <v>214</v>
      </c>
      <c r="J34" s="8" t="s">
        <v>39</v>
      </c>
      <c r="K34" s="8" t="s">
        <v>0</v>
      </c>
      <c r="L34" s="10"/>
      <c r="M34" s="10"/>
      <c r="N34" s="10"/>
      <c r="O34" s="10"/>
      <c r="P34" s="10">
        <f>$B34</f>
        <v>30</v>
      </c>
      <c r="Q34" s="10"/>
      <c r="R34" s="10"/>
      <c r="S34" s="10"/>
      <c r="U34" s="10"/>
      <c r="V34" s="10"/>
      <c r="W34" s="10"/>
      <c r="X34" s="10"/>
      <c r="Y34" s="10">
        <f>$D34</f>
        <v>14</v>
      </c>
      <c r="Z34" s="10"/>
      <c r="AA34" s="10"/>
      <c r="AB34" s="10"/>
    </row>
    <row r="35" spans="1:28" ht="12.75">
      <c r="A35" s="8">
        <v>31</v>
      </c>
      <c r="B35" s="8">
        <v>31</v>
      </c>
      <c r="C35" s="8">
        <v>17</v>
      </c>
      <c r="D35" s="8"/>
      <c r="E35" s="8">
        <v>906</v>
      </c>
      <c r="F35" s="38">
        <v>0.028113425925925927</v>
      </c>
      <c r="G35" s="1" t="s">
        <v>262</v>
      </c>
      <c r="H35" s="1" t="s">
        <v>263</v>
      </c>
      <c r="I35" s="8" t="s">
        <v>62</v>
      </c>
      <c r="J35" s="8" t="s">
        <v>38</v>
      </c>
      <c r="K35" s="8" t="s">
        <v>0</v>
      </c>
      <c r="L35" s="10"/>
      <c r="M35" s="10"/>
      <c r="N35" s="10"/>
      <c r="O35" s="10">
        <f>$B35</f>
        <v>31</v>
      </c>
      <c r="P35" s="10"/>
      <c r="Q35" s="10"/>
      <c r="R35" s="10"/>
      <c r="S35" s="10"/>
      <c r="U35" s="10"/>
      <c r="V35" s="10"/>
      <c r="W35" s="10"/>
      <c r="X35" s="10"/>
      <c r="Y35" s="10"/>
      <c r="Z35" s="10"/>
      <c r="AA35" s="10"/>
      <c r="AB35" s="10"/>
    </row>
    <row r="36" spans="1:28" ht="12.75">
      <c r="A36" s="8">
        <v>32</v>
      </c>
      <c r="B36" s="8">
        <v>32</v>
      </c>
      <c r="C36" s="8">
        <v>18</v>
      </c>
      <c r="D36" s="8"/>
      <c r="E36" s="8">
        <v>1238</v>
      </c>
      <c r="F36" s="38">
        <v>0.02827546296296296</v>
      </c>
      <c r="G36" s="1" t="s">
        <v>264</v>
      </c>
      <c r="H36" s="1" t="s">
        <v>265</v>
      </c>
      <c r="I36" s="8" t="s">
        <v>62</v>
      </c>
      <c r="J36" s="8" t="s">
        <v>27</v>
      </c>
      <c r="K36" s="8" t="s">
        <v>0</v>
      </c>
      <c r="L36" s="10"/>
      <c r="M36" s="10"/>
      <c r="N36" s="10"/>
      <c r="O36" s="10"/>
      <c r="P36" s="10"/>
      <c r="Q36" s="10"/>
      <c r="R36" s="10">
        <f>$B36</f>
        <v>32</v>
      </c>
      <c r="S36" s="10"/>
      <c r="U36" s="10"/>
      <c r="V36" s="10"/>
      <c r="W36" s="10"/>
      <c r="X36" s="10"/>
      <c r="Y36" s="10"/>
      <c r="Z36" s="10"/>
      <c r="AA36" s="10"/>
      <c r="AB36" s="10"/>
    </row>
    <row r="37" spans="1:28" ht="12.75">
      <c r="A37" s="8">
        <v>33</v>
      </c>
      <c r="B37" s="8">
        <v>33</v>
      </c>
      <c r="C37" s="8">
        <v>19</v>
      </c>
      <c r="D37" s="8"/>
      <c r="E37" s="8">
        <v>1355</v>
      </c>
      <c r="F37" s="38">
        <v>0.02841435185185185</v>
      </c>
      <c r="G37" s="1" t="s">
        <v>266</v>
      </c>
      <c r="H37" s="1" t="s">
        <v>180</v>
      </c>
      <c r="I37" s="8" t="s">
        <v>62</v>
      </c>
      <c r="J37" s="8" t="s">
        <v>28</v>
      </c>
      <c r="K37" s="8" t="s">
        <v>0</v>
      </c>
      <c r="L37" s="10"/>
      <c r="M37" s="10"/>
      <c r="N37" s="10"/>
      <c r="O37" s="10"/>
      <c r="P37" s="10"/>
      <c r="Q37" s="10"/>
      <c r="R37" s="10"/>
      <c r="S37" s="10">
        <f>$B37</f>
        <v>33</v>
      </c>
      <c r="U37" s="10"/>
      <c r="V37" s="10"/>
      <c r="W37" s="10"/>
      <c r="X37" s="10"/>
      <c r="Y37" s="10"/>
      <c r="Z37" s="10"/>
      <c r="AA37" s="10"/>
      <c r="AB37" s="10"/>
    </row>
    <row r="38" spans="1:28" ht="12.75">
      <c r="A38" s="8">
        <v>34</v>
      </c>
      <c r="B38" s="8">
        <v>34</v>
      </c>
      <c r="C38" s="8">
        <v>3</v>
      </c>
      <c r="D38" s="8">
        <v>15</v>
      </c>
      <c r="E38" s="8">
        <v>1239</v>
      </c>
      <c r="F38" s="38">
        <v>0.02844907407407407</v>
      </c>
      <c r="G38" s="1" t="s">
        <v>229</v>
      </c>
      <c r="H38" s="1" t="s">
        <v>265</v>
      </c>
      <c r="I38" s="8" t="s">
        <v>214</v>
      </c>
      <c r="J38" s="8" t="s">
        <v>27</v>
      </c>
      <c r="K38" s="8" t="s">
        <v>0</v>
      </c>
      <c r="L38" s="10"/>
      <c r="M38" s="10"/>
      <c r="N38" s="10"/>
      <c r="O38" s="10"/>
      <c r="P38" s="10"/>
      <c r="Q38" s="10"/>
      <c r="R38" s="10">
        <f>$B38</f>
        <v>34</v>
      </c>
      <c r="S38" s="10"/>
      <c r="U38" s="10"/>
      <c r="V38" s="10"/>
      <c r="W38" s="10"/>
      <c r="X38" s="10"/>
      <c r="Y38" s="10"/>
      <c r="Z38" s="10"/>
      <c r="AA38" s="10">
        <f>$D38</f>
        <v>15</v>
      </c>
      <c r="AB38" s="10"/>
    </row>
    <row r="39" spans="1:28" ht="12.75">
      <c r="A39" s="8">
        <v>35</v>
      </c>
      <c r="B39" s="8">
        <v>35</v>
      </c>
      <c r="C39" s="8">
        <v>4</v>
      </c>
      <c r="D39" s="8">
        <v>16</v>
      </c>
      <c r="E39" s="8">
        <v>939</v>
      </c>
      <c r="F39" s="38">
        <v>0.02849537037037037</v>
      </c>
      <c r="G39" s="1" t="s">
        <v>326</v>
      </c>
      <c r="H39" s="1" t="s">
        <v>327</v>
      </c>
      <c r="I39" s="8" t="s">
        <v>214</v>
      </c>
      <c r="J39" s="8" t="s">
        <v>38</v>
      </c>
      <c r="K39" s="8" t="s">
        <v>0</v>
      </c>
      <c r="L39" s="10"/>
      <c r="M39" s="10"/>
      <c r="N39" s="10"/>
      <c r="O39" s="10">
        <f>$B39</f>
        <v>35</v>
      </c>
      <c r="P39" s="10"/>
      <c r="Q39" s="10"/>
      <c r="R39" s="10"/>
      <c r="S39" s="10"/>
      <c r="U39" s="10"/>
      <c r="V39" s="10"/>
      <c r="W39" s="10"/>
      <c r="X39" s="10">
        <f>$D39</f>
        <v>16</v>
      </c>
      <c r="Y39" s="10"/>
      <c r="Z39" s="10"/>
      <c r="AA39" s="10"/>
      <c r="AB39" s="10"/>
    </row>
    <row r="40" spans="1:28" ht="12.75">
      <c r="A40" s="8">
        <v>36</v>
      </c>
      <c r="B40" s="8">
        <v>36</v>
      </c>
      <c r="C40" s="8">
        <v>5</v>
      </c>
      <c r="D40" s="8">
        <v>17</v>
      </c>
      <c r="E40" s="8">
        <v>910</v>
      </c>
      <c r="F40" s="38">
        <v>0.02858796296296296</v>
      </c>
      <c r="G40" s="1" t="s">
        <v>328</v>
      </c>
      <c r="H40" s="1" t="s">
        <v>329</v>
      </c>
      <c r="I40" s="8" t="s">
        <v>214</v>
      </c>
      <c r="J40" s="8" t="s">
        <v>38</v>
      </c>
      <c r="K40" s="8" t="s">
        <v>0</v>
      </c>
      <c r="L40" s="10"/>
      <c r="M40" s="10"/>
      <c r="N40" s="10"/>
      <c r="O40" s="10">
        <f>$B40</f>
        <v>36</v>
      </c>
      <c r="P40" s="10"/>
      <c r="Q40" s="10"/>
      <c r="R40" s="10"/>
      <c r="S40" s="10"/>
      <c r="U40" s="10"/>
      <c r="V40" s="10"/>
      <c r="W40" s="10"/>
      <c r="X40" s="10">
        <f>$D40</f>
        <v>17</v>
      </c>
      <c r="Y40" s="10"/>
      <c r="Z40" s="10"/>
      <c r="AA40" s="10"/>
      <c r="AB40" s="10"/>
    </row>
    <row r="41" spans="1:28" ht="12.75">
      <c r="A41" s="8">
        <v>37</v>
      </c>
      <c r="B41" s="8">
        <v>37</v>
      </c>
      <c r="C41" s="8">
        <v>20</v>
      </c>
      <c r="D41" s="8"/>
      <c r="E41" s="8">
        <v>911</v>
      </c>
      <c r="F41" s="38">
        <v>0.028611111111111108</v>
      </c>
      <c r="G41" s="1" t="s">
        <v>267</v>
      </c>
      <c r="H41" s="1" t="s">
        <v>146</v>
      </c>
      <c r="I41" s="8" t="s">
        <v>62</v>
      </c>
      <c r="J41" s="8" t="s">
        <v>38</v>
      </c>
      <c r="K41" s="8" t="s">
        <v>0</v>
      </c>
      <c r="L41" s="10"/>
      <c r="M41" s="10"/>
      <c r="N41" s="10"/>
      <c r="O41" s="10">
        <f>$B41</f>
        <v>37</v>
      </c>
      <c r="P41" s="10"/>
      <c r="Q41" s="10"/>
      <c r="R41" s="10"/>
      <c r="S41" s="10"/>
      <c r="U41" s="10"/>
      <c r="V41" s="10"/>
      <c r="W41" s="10"/>
      <c r="X41" s="10"/>
      <c r="Y41" s="10"/>
      <c r="Z41" s="10"/>
      <c r="AA41" s="10"/>
      <c r="AB41" s="10"/>
    </row>
    <row r="42" spans="1:28" ht="12.75">
      <c r="A42" s="8">
        <v>38</v>
      </c>
      <c r="B42" s="8">
        <v>38</v>
      </c>
      <c r="C42" s="8">
        <v>21</v>
      </c>
      <c r="D42" s="8"/>
      <c r="E42" s="8">
        <v>1201</v>
      </c>
      <c r="F42" s="38">
        <v>0.02863425925925926</v>
      </c>
      <c r="G42" s="1" t="s">
        <v>268</v>
      </c>
      <c r="H42" s="1" t="s">
        <v>269</v>
      </c>
      <c r="I42" s="8" t="s">
        <v>62</v>
      </c>
      <c r="J42" s="8" t="s">
        <v>26</v>
      </c>
      <c r="K42" s="8" t="s">
        <v>0</v>
      </c>
      <c r="L42" s="10">
        <f>$B42</f>
        <v>38</v>
      </c>
      <c r="M42" s="10"/>
      <c r="N42" s="10"/>
      <c r="O42" s="45"/>
      <c r="P42" s="10"/>
      <c r="Q42" s="10"/>
      <c r="R42" s="10"/>
      <c r="S42" s="10"/>
      <c r="U42" s="10"/>
      <c r="V42" s="10"/>
      <c r="W42" s="10"/>
      <c r="X42" s="10"/>
      <c r="Y42" s="10"/>
      <c r="Z42" s="10"/>
      <c r="AA42" s="10"/>
      <c r="AB42" s="10"/>
    </row>
    <row r="43" spans="1:28" ht="12.75">
      <c r="A43" s="8">
        <v>39</v>
      </c>
      <c r="B43" s="8">
        <v>39</v>
      </c>
      <c r="C43" s="8">
        <v>22</v>
      </c>
      <c r="D43" s="8"/>
      <c r="E43" s="8">
        <v>1057</v>
      </c>
      <c r="F43" s="38">
        <v>0.028634375</v>
      </c>
      <c r="G43" s="1" t="s">
        <v>270</v>
      </c>
      <c r="H43" s="1" t="s">
        <v>271</v>
      </c>
      <c r="I43" s="8" t="s">
        <v>62</v>
      </c>
      <c r="J43" s="8" t="s">
        <v>39</v>
      </c>
      <c r="K43" s="8" t="s">
        <v>0</v>
      </c>
      <c r="L43" s="10"/>
      <c r="M43" s="10"/>
      <c r="N43" s="10"/>
      <c r="O43" s="45"/>
      <c r="P43" s="10">
        <f>$B43</f>
        <v>39</v>
      </c>
      <c r="Q43" s="10"/>
      <c r="R43" s="10"/>
      <c r="S43" s="10"/>
      <c r="U43" s="10"/>
      <c r="V43" s="10"/>
      <c r="W43" s="10"/>
      <c r="X43" s="10"/>
      <c r="Y43" s="10"/>
      <c r="Z43" s="10"/>
      <c r="AA43" s="10"/>
      <c r="AB43" s="10"/>
    </row>
    <row r="44" spans="1:28" ht="12.75">
      <c r="A44" s="8">
        <v>40</v>
      </c>
      <c r="B44" s="8">
        <v>40</v>
      </c>
      <c r="C44" s="8">
        <v>6</v>
      </c>
      <c r="D44" s="8">
        <v>18</v>
      </c>
      <c r="E44" s="8">
        <v>953</v>
      </c>
      <c r="F44" s="38">
        <v>0.028749999999999998</v>
      </c>
      <c r="G44" s="1" t="s">
        <v>227</v>
      </c>
      <c r="H44" s="1" t="s">
        <v>330</v>
      </c>
      <c r="I44" s="8" t="s">
        <v>214</v>
      </c>
      <c r="J44" s="8" t="s">
        <v>38</v>
      </c>
      <c r="K44" s="8" t="s">
        <v>0</v>
      </c>
      <c r="L44" s="10"/>
      <c r="M44" s="10"/>
      <c r="N44" s="10"/>
      <c r="O44" s="45">
        <f>$B44</f>
        <v>40</v>
      </c>
      <c r="P44" s="10"/>
      <c r="Q44" s="10"/>
      <c r="R44" s="10"/>
      <c r="S44" s="10"/>
      <c r="U44" s="10"/>
      <c r="V44" s="10"/>
      <c r="W44" s="10"/>
      <c r="X44" s="10">
        <f>$D44</f>
        <v>18</v>
      </c>
      <c r="Y44" s="10"/>
      <c r="Z44" s="10"/>
      <c r="AA44" s="10"/>
      <c r="AB44" s="10"/>
    </row>
    <row r="45" spans="1:28" ht="12.75">
      <c r="A45" s="8">
        <v>42</v>
      </c>
      <c r="B45" s="8">
        <v>41</v>
      </c>
      <c r="C45" s="8">
        <v>13</v>
      </c>
      <c r="D45" s="8">
        <v>19</v>
      </c>
      <c r="E45" s="8">
        <v>1074</v>
      </c>
      <c r="F45" s="38">
        <v>0.02894675925925926</v>
      </c>
      <c r="G45" s="1" t="s">
        <v>331</v>
      </c>
      <c r="H45" s="1" t="s">
        <v>332</v>
      </c>
      <c r="I45" s="8" t="s">
        <v>211</v>
      </c>
      <c r="J45" s="8" t="s">
        <v>39</v>
      </c>
      <c r="K45" s="8" t="s">
        <v>0</v>
      </c>
      <c r="L45" s="10"/>
      <c r="M45" s="10"/>
      <c r="N45" s="10"/>
      <c r="O45" s="45"/>
      <c r="P45" s="10">
        <f>$B45</f>
        <v>41</v>
      </c>
      <c r="Q45" s="10"/>
      <c r="R45" s="10"/>
      <c r="S45" s="10"/>
      <c r="U45" s="10"/>
      <c r="V45" s="10"/>
      <c r="W45" s="10"/>
      <c r="X45" s="10"/>
      <c r="Y45" s="10">
        <f>$D45</f>
        <v>19</v>
      </c>
      <c r="Z45" s="10"/>
      <c r="AA45" s="10"/>
      <c r="AB45" s="10"/>
    </row>
    <row r="46" spans="1:28" ht="12.75">
      <c r="A46" s="8">
        <v>44</v>
      </c>
      <c r="B46" s="8">
        <v>42</v>
      </c>
      <c r="C46" s="8">
        <v>14</v>
      </c>
      <c r="D46" s="8">
        <v>20</v>
      </c>
      <c r="E46" s="8">
        <v>1330</v>
      </c>
      <c r="F46" s="38">
        <v>0.02908564814814815</v>
      </c>
      <c r="G46" s="1" t="s">
        <v>333</v>
      </c>
      <c r="H46" s="1" t="s">
        <v>228</v>
      </c>
      <c r="I46" s="8" t="s">
        <v>211</v>
      </c>
      <c r="J46" s="8" t="s">
        <v>28</v>
      </c>
      <c r="K46" s="8" t="s">
        <v>0</v>
      </c>
      <c r="L46" s="10"/>
      <c r="M46" s="10"/>
      <c r="N46" s="10"/>
      <c r="O46" s="45"/>
      <c r="P46" s="10"/>
      <c r="Q46" s="10"/>
      <c r="R46" s="10"/>
      <c r="S46" s="10">
        <f>$B46</f>
        <v>42</v>
      </c>
      <c r="U46" s="10"/>
      <c r="V46" s="10"/>
      <c r="W46" s="10"/>
      <c r="X46" s="10"/>
      <c r="Y46" s="45"/>
      <c r="Z46" s="10"/>
      <c r="AA46" s="10"/>
      <c r="AB46" s="10">
        <f>$D46</f>
        <v>20</v>
      </c>
    </row>
    <row r="47" spans="1:28" ht="12.75">
      <c r="A47" s="8">
        <v>45</v>
      </c>
      <c r="B47" s="8">
        <v>43</v>
      </c>
      <c r="C47" s="8">
        <v>23</v>
      </c>
      <c r="D47" s="8"/>
      <c r="E47" s="8">
        <v>1270</v>
      </c>
      <c r="F47" s="38">
        <v>0.02917824074074074</v>
      </c>
      <c r="G47" s="1" t="s">
        <v>272</v>
      </c>
      <c r="H47" s="1" t="s">
        <v>273</v>
      </c>
      <c r="I47" s="8" t="s">
        <v>62</v>
      </c>
      <c r="J47" s="8" t="s">
        <v>40</v>
      </c>
      <c r="K47" s="8" t="s">
        <v>0</v>
      </c>
      <c r="L47" s="10"/>
      <c r="M47" s="10"/>
      <c r="N47" s="10"/>
      <c r="O47" s="45"/>
      <c r="P47" s="10"/>
      <c r="Q47" s="10">
        <f>$B47</f>
        <v>43</v>
      </c>
      <c r="R47" s="10"/>
      <c r="S47" s="10"/>
      <c r="U47" s="10"/>
      <c r="V47" s="10"/>
      <c r="W47" s="10"/>
      <c r="X47" s="10"/>
      <c r="Y47" s="45"/>
      <c r="Z47" s="10"/>
      <c r="AA47" s="10"/>
      <c r="AB47" s="10"/>
    </row>
    <row r="48" spans="1:28" ht="12.75">
      <c r="A48" s="8">
        <v>47</v>
      </c>
      <c r="B48" s="8">
        <v>44</v>
      </c>
      <c r="C48" s="8">
        <v>24</v>
      </c>
      <c r="D48" s="8"/>
      <c r="E48" s="8">
        <v>1083</v>
      </c>
      <c r="F48" s="38">
        <v>0.029224537037037035</v>
      </c>
      <c r="G48" s="1" t="s">
        <v>206</v>
      </c>
      <c r="H48" s="1" t="s">
        <v>151</v>
      </c>
      <c r="I48" s="8" t="s">
        <v>62</v>
      </c>
      <c r="J48" s="8" t="s">
        <v>39</v>
      </c>
      <c r="K48" s="8" t="s">
        <v>0</v>
      </c>
      <c r="L48" s="10"/>
      <c r="M48" s="10"/>
      <c r="N48" s="10"/>
      <c r="O48" s="45"/>
      <c r="P48" s="10">
        <f>$B48</f>
        <v>44</v>
      </c>
      <c r="Q48" s="10"/>
      <c r="R48" s="10"/>
      <c r="S48" s="10"/>
      <c r="U48" s="10"/>
      <c r="V48" s="10"/>
      <c r="W48" s="10"/>
      <c r="X48" s="10"/>
      <c r="Y48" s="45"/>
      <c r="Z48" s="10"/>
      <c r="AA48" s="10"/>
      <c r="AB48" s="10"/>
    </row>
    <row r="49" spans="1:28" ht="12.75">
      <c r="A49" s="8">
        <v>48</v>
      </c>
      <c r="B49" s="8">
        <v>45</v>
      </c>
      <c r="C49" s="8">
        <v>15</v>
      </c>
      <c r="D49" s="8">
        <v>21</v>
      </c>
      <c r="E49" s="8">
        <v>1480</v>
      </c>
      <c r="F49" s="38">
        <v>0.029409722222222223</v>
      </c>
      <c r="G49" s="1" t="s">
        <v>82</v>
      </c>
      <c r="H49" s="1" t="s">
        <v>334</v>
      </c>
      <c r="I49" s="8" t="s">
        <v>211</v>
      </c>
      <c r="J49" s="8" t="s">
        <v>32</v>
      </c>
      <c r="K49" s="8" t="s">
        <v>0</v>
      </c>
      <c r="L49" s="10"/>
      <c r="M49" s="10">
        <f>$B49</f>
        <v>45</v>
      </c>
      <c r="N49" s="10"/>
      <c r="O49" s="45"/>
      <c r="P49" s="10"/>
      <c r="Q49" s="10"/>
      <c r="R49" s="10"/>
      <c r="S49" s="10"/>
      <c r="U49" s="10"/>
      <c r="V49" s="10">
        <f>$D49</f>
        <v>21</v>
      </c>
      <c r="W49" s="10"/>
      <c r="X49" s="10"/>
      <c r="Y49" s="45"/>
      <c r="Z49" s="10"/>
      <c r="AA49" s="10"/>
      <c r="AB49" s="10"/>
    </row>
    <row r="50" spans="1:28" ht="12.75">
      <c r="A50" s="8">
        <v>49</v>
      </c>
      <c r="B50" s="8">
        <v>46</v>
      </c>
      <c r="C50" s="8">
        <v>16</v>
      </c>
      <c r="D50" s="8">
        <v>22</v>
      </c>
      <c r="E50" s="8">
        <v>1119</v>
      </c>
      <c r="F50" s="38">
        <v>0.029513888888888888</v>
      </c>
      <c r="G50" s="1" t="s">
        <v>335</v>
      </c>
      <c r="H50" s="1" t="s">
        <v>336</v>
      </c>
      <c r="I50" s="8" t="s">
        <v>211</v>
      </c>
      <c r="J50" s="8" t="s">
        <v>39</v>
      </c>
      <c r="K50" s="8" t="s">
        <v>0</v>
      </c>
      <c r="L50" s="10"/>
      <c r="M50" s="10"/>
      <c r="N50" s="10"/>
      <c r="O50" s="45"/>
      <c r="P50" s="10">
        <f>$B50</f>
        <v>46</v>
      </c>
      <c r="Q50" s="10"/>
      <c r="R50" s="10"/>
      <c r="S50" s="10"/>
      <c r="U50" s="10"/>
      <c r="V50" s="10"/>
      <c r="W50" s="10"/>
      <c r="X50" s="10"/>
      <c r="Y50" s="45">
        <f>$D50</f>
        <v>22</v>
      </c>
      <c r="Z50" s="10"/>
      <c r="AA50" s="10"/>
      <c r="AB50" s="10"/>
    </row>
    <row r="51" spans="1:28" ht="12.75">
      <c r="A51" s="8">
        <v>50</v>
      </c>
      <c r="B51" s="8">
        <v>47</v>
      </c>
      <c r="C51" s="8">
        <v>17</v>
      </c>
      <c r="D51" s="8">
        <v>23</v>
      </c>
      <c r="E51" s="8">
        <v>1309</v>
      </c>
      <c r="F51" s="38">
        <v>0.029548611111111112</v>
      </c>
      <c r="G51" s="1" t="s">
        <v>274</v>
      </c>
      <c r="H51" s="1" t="s">
        <v>337</v>
      </c>
      <c r="I51" s="8" t="s">
        <v>211</v>
      </c>
      <c r="J51" s="8" t="s">
        <v>28</v>
      </c>
      <c r="K51" s="8" t="s">
        <v>0</v>
      </c>
      <c r="L51" s="10"/>
      <c r="M51" s="10"/>
      <c r="N51" s="10"/>
      <c r="O51" s="45"/>
      <c r="P51" s="10"/>
      <c r="Q51" s="10"/>
      <c r="R51" s="10"/>
      <c r="S51" s="10">
        <f>$B51</f>
        <v>47</v>
      </c>
      <c r="U51" s="10"/>
      <c r="V51" s="10"/>
      <c r="W51" s="10"/>
      <c r="X51" s="10"/>
      <c r="Y51" s="45"/>
      <c r="Z51" s="10"/>
      <c r="AA51" s="10"/>
      <c r="AB51" s="10">
        <f>$D51</f>
        <v>23</v>
      </c>
    </row>
    <row r="52" spans="1:28" ht="12.75">
      <c r="A52" s="8">
        <v>51</v>
      </c>
      <c r="B52" s="8">
        <v>48</v>
      </c>
      <c r="C52" s="8">
        <v>18</v>
      </c>
      <c r="D52" s="8">
        <v>24</v>
      </c>
      <c r="E52" s="8">
        <v>1506</v>
      </c>
      <c r="F52" s="38">
        <v>0.02957175925925926</v>
      </c>
      <c r="G52" s="1" t="s">
        <v>338</v>
      </c>
      <c r="H52" s="1" t="s">
        <v>339</v>
      </c>
      <c r="I52" s="8" t="s">
        <v>211</v>
      </c>
      <c r="J52" s="8" t="s">
        <v>32</v>
      </c>
      <c r="K52" s="8" t="s">
        <v>0</v>
      </c>
      <c r="L52" s="10"/>
      <c r="M52" s="10">
        <f>$B52</f>
        <v>48</v>
      </c>
      <c r="N52" s="10"/>
      <c r="O52" s="45"/>
      <c r="P52" s="10"/>
      <c r="Q52" s="10"/>
      <c r="R52" s="10"/>
      <c r="S52" s="10"/>
      <c r="U52" s="10"/>
      <c r="V52" s="10">
        <f>$D52</f>
        <v>24</v>
      </c>
      <c r="W52" s="10"/>
      <c r="X52" s="10"/>
      <c r="Y52" s="45"/>
      <c r="Z52" s="10"/>
      <c r="AA52" s="10"/>
      <c r="AB52" s="45"/>
    </row>
    <row r="53" spans="1:28" ht="12.75">
      <c r="A53" s="8">
        <v>52</v>
      </c>
      <c r="B53" s="8">
        <v>49</v>
      </c>
      <c r="C53" s="8">
        <v>19</v>
      </c>
      <c r="D53" s="8">
        <v>25</v>
      </c>
      <c r="E53" s="8">
        <v>929</v>
      </c>
      <c r="F53" s="38">
        <v>0.029583333333333333</v>
      </c>
      <c r="G53" s="1" t="s">
        <v>340</v>
      </c>
      <c r="H53" s="1" t="s">
        <v>341</v>
      </c>
      <c r="I53" s="8" t="s">
        <v>211</v>
      </c>
      <c r="J53" s="8" t="s">
        <v>38</v>
      </c>
      <c r="K53" s="8" t="s">
        <v>0</v>
      </c>
      <c r="L53" s="10"/>
      <c r="M53" s="10"/>
      <c r="N53" s="10"/>
      <c r="O53" s="45">
        <f>$B53</f>
        <v>49</v>
      </c>
      <c r="P53" s="10"/>
      <c r="Q53" s="10"/>
      <c r="R53" s="10"/>
      <c r="S53" s="10"/>
      <c r="U53" s="10"/>
      <c r="V53" s="10"/>
      <c r="W53" s="10"/>
      <c r="X53" s="10">
        <f>$D53</f>
        <v>25</v>
      </c>
      <c r="Y53" s="45"/>
      <c r="Z53" s="10"/>
      <c r="AA53" s="10"/>
      <c r="AB53" s="45"/>
    </row>
    <row r="54" spans="1:28" ht="12.75">
      <c r="A54" s="8">
        <v>53</v>
      </c>
      <c r="B54" s="8">
        <v>50</v>
      </c>
      <c r="C54" s="8">
        <v>25</v>
      </c>
      <c r="D54" s="8"/>
      <c r="E54" s="8">
        <v>1071</v>
      </c>
      <c r="F54" s="38">
        <v>0.02962962962962963</v>
      </c>
      <c r="G54" s="1" t="s">
        <v>274</v>
      </c>
      <c r="H54" s="1" t="s">
        <v>275</v>
      </c>
      <c r="I54" s="8" t="s">
        <v>62</v>
      </c>
      <c r="J54" s="8" t="s">
        <v>39</v>
      </c>
      <c r="K54" s="8" t="s">
        <v>0</v>
      </c>
      <c r="L54" s="10"/>
      <c r="M54" s="10"/>
      <c r="N54" s="10"/>
      <c r="O54" s="45"/>
      <c r="P54" s="10">
        <f>$B54</f>
        <v>50</v>
      </c>
      <c r="Q54" s="10"/>
      <c r="R54" s="10"/>
      <c r="S54" s="10"/>
      <c r="U54" s="10"/>
      <c r="V54" s="10"/>
      <c r="W54" s="10"/>
      <c r="X54" s="10"/>
      <c r="Y54" s="45"/>
      <c r="Z54" s="10"/>
      <c r="AA54" s="10"/>
      <c r="AB54" s="45"/>
    </row>
    <row r="55" spans="1:28" ht="12.75">
      <c r="A55" s="8">
        <v>55</v>
      </c>
      <c r="B55" s="8">
        <v>51</v>
      </c>
      <c r="C55" s="8">
        <v>26</v>
      </c>
      <c r="D55" s="8"/>
      <c r="E55" s="8">
        <v>1081</v>
      </c>
      <c r="F55" s="38">
        <v>0.029965277777777778</v>
      </c>
      <c r="G55" s="1" t="s">
        <v>276</v>
      </c>
      <c r="H55" s="1" t="s">
        <v>277</v>
      </c>
      <c r="I55" s="8" t="s">
        <v>62</v>
      </c>
      <c r="J55" s="8" t="s">
        <v>39</v>
      </c>
      <c r="K55" s="8" t="s">
        <v>0</v>
      </c>
      <c r="L55" s="10"/>
      <c r="M55" s="10"/>
      <c r="N55" s="10"/>
      <c r="O55" s="45"/>
      <c r="P55" s="10">
        <f>$B55</f>
        <v>51</v>
      </c>
      <c r="Q55" s="10"/>
      <c r="R55" s="10"/>
      <c r="S55" s="10"/>
      <c r="U55" s="10"/>
      <c r="V55" s="10"/>
      <c r="W55" s="10"/>
      <c r="X55" s="10"/>
      <c r="Y55" s="45"/>
      <c r="Z55" s="10"/>
      <c r="AA55" s="10"/>
      <c r="AB55" s="45"/>
    </row>
    <row r="56" spans="1:28" ht="12.75">
      <c r="A56" s="8">
        <v>56</v>
      </c>
      <c r="B56" s="8">
        <v>52</v>
      </c>
      <c r="C56" s="8">
        <v>27</v>
      </c>
      <c r="D56" s="8"/>
      <c r="E56" s="8">
        <v>1300</v>
      </c>
      <c r="F56" s="38">
        <v>0.03</v>
      </c>
      <c r="G56" s="1" t="s">
        <v>278</v>
      </c>
      <c r="H56" s="1" t="s">
        <v>279</v>
      </c>
      <c r="I56" s="8" t="s">
        <v>62</v>
      </c>
      <c r="J56" s="8" t="s">
        <v>28</v>
      </c>
      <c r="K56" s="8" t="s">
        <v>0</v>
      </c>
      <c r="L56" s="10"/>
      <c r="M56" s="10"/>
      <c r="N56" s="10"/>
      <c r="O56" s="45"/>
      <c r="P56" s="45"/>
      <c r="Q56" s="10"/>
      <c r="R56" s="10"/>
      <c r="S56" s="10">
        <f>$B56</f>
        <v>52</v>
      </c>
      <c r="U56" s="10"/>
      <c r="V56" s="10"/>
      <c r="W56" s="10"/>
      <c r="X56" s="10"/>
      <c r="Y56" s="45"/>
      <c r="Z56" s="10"/>
      <c r="AA56" s="10"/>
      <c r="AB56" s="45"/>
    </row>
    <row r="57" spans="1:28" ht="12.75">
      <c r="A57" s="8">
        <v>57</v>
      </c>
      <c r="B57" s="8">
        <v>53</v>
      </c>
      <c r="C57" s="8">
        <v>7</v>
      </c>
      <c r="D57" s="8">
        <v>26</v>
      </c>
      <c r="E57" s="8">
        <v>936</v>
      </c>
      <c r="F57" s="38">
        <v>0.03005787037037037</v>
      </c>
      <c r="G57" s="1" t="s">
        <v>342</v>
      </c>
      <c r="H57" s="1" t="s">
        <v>87</v>
      </c>
      <c r="I57" s="8" t="s">
        <v>214</v>
      </c>
      <c r="J57" s="8" t="s">
        <v>38</v>
      </c>
      <c r="K57" s="8" t="s">
        <v>0</v>
      </c>
      <c r="L57" s="10"/>
      <c r="M57" s="10"/>
      <c r="N57" s="10"/>
      <c r="O57" s="45">
        <f>$B57</f>
        <v>53</v>
      </c>
      <c r="P57" s="45"/>
      <c r="Q57" s="10"/>
      <c r="R57" s="10"/>
      <c r="S57" s="10"/>
      <c r="U57" s="10"/>
      <c r="V57" s="10"/>
      <c r="W57" s="10"/>
      <c r="X57" s="10">
        <f>$D57</f>
        <v>26</v>
      </c>
      <c r="Y57" s="45"/>
      <c r="Z57" s="10"/>
      <c r="AA57" s="10"/>
      <c r="AB57" s="45"/>
    </row>
    <row r="58" spans="1:28" ht="12.75">
      <c r="A58" s="8">
        <v>58</v>
      </c>
      <c r="B58" s="8">
        <v>54</v>
      </c>
      <c r="C58" s="8">
        <v>28</v>
      </c>
      <c r="D58" s="8"/>
      <c r="E58" s="8">
        <v>1409</v>
      </c>
      <c r="F58" s="38">
        <v>0.03008101851851852</v>
      </c>
      <c r="G58" s="1" t="s">
        <v>280</v>
      </c>
      <c r="H58" s="1" t="s">
        <v>281</v>
      </c>
      <c r="I58" s="8" t="s">
        <v>62</v>
      </c>
      <c r="J58" s="8" t="s">
        <v>37</v>
      </c>
      <c r="K58" s="8" t="s">
        <v>0</v>
      </c>
      <c r="L58" s="10"/>
      <c r="M58" s="10"/>
      <c r="N58" s="10">
        <f>$B58</f>
        <v>54</v>
      </c>
      <c r="O58" s="45"/>
      <c r="P58" s="45"/>
      <c r="Q58" s="10"/>
      <c r="R58" s="10"/>
      <c r="S58" s="10"/>
      <c r="U58" s="10"/>
      <c r="V58" s="10"/>
      <c r="W58" s="10"/>
      <c r="X58" s="45"/>
      <c r="Y58" s="45"/>
      <c r="Z58" s="10"/>
      <c r="AA58" s="10"/>
      <c r="AB58" s="45"/>
    </row>
    <row r="59" spans="1:28" ht="12.75">
      <c r="A59" s="8">
        <v>59</v>
      </c>
      <c r="B59" s="8">
        <v>55</v>
      </c>
      <c r="C59" s="8">
        <v>2</v>
      </c>
      <c r="D59" s="8">
        <v>27</v>
      </c>
      <c r="E59" s="8">
        <v>1068</v>
      </c>
      <c r="F59" s="38">
        <v>0.03011574074074074</v>
      </c>
      <c r="G59" s="1" t="s">
        <v>223</v>
      </c>
      <c r="H59" s="1" t="s">
        <v>343</v>
      </c>
      <c r="I59" s="8" t="s">
        <v>226</v>
      </c>
      <c r="J59" s="8" t="s">
        <v>39</v>
      </c>
      <c r="K59" s="8" t="s">
        <v>0</v>
      </c>
      <c r="L59" s="10"/>
      <c r="M59" s="10"/>
      <c r="N59" s="10"/>
      <c r="O59" s="45"/>
      <c r="P59" s="45">
        <f>$B59</f>
        <v>55</v>
      </c>
      <c r="Q59" s="10"/>
      <c r="R59" s="10"/>
      <c r="S59" s="10"/>
      <c r="U59" s="10"/>
      <c r="V59" s="10"/>
      <c r="W59" s="10"/>
      <c r="X59" s="45"/>
      <c r="Y59" s="45">
        <f>$D59</f>
        <v>27</v>
      </c>
      <c r="Z59" s="10"/>
      <c r="AA59" s="10"/>
      <c r="AB59" s="45"/>
    </row>
    <row r="60" spans="1:28" ht="12.75">
      <c r="A60" s="8">
        <v>60</v>
      </c>
      <c r="B60" s="8">
        <v>56</v>
      </c>
      <c r="C60" s="8">
        <v>8</v>
      </c>
      <c r="D60" s="8">
        <v>28</v>
      </c>
      <c r="E60" s="8">
        <v>1407</v>
      </c>
      <c r="F60" s="38">
        <v>0.030150462962962962</v>
      </c>
      <c r="G60" s="1" t="s">
        <v>344</v>
      </c>
      <c r="H60" s="1" t="s">
        <v>345</v>
      </c>
      <c r="I60" s="8" t="s">
        <v>214</v>
      </c>
      <c r="J60" s="8" t="s">
        <v>37</v>
      </c>
      <c r="K60" s="8" t="s">
        <v>0</v>
      </c>
      <c r="L60" s="10"/>
      <c r="M60" s="10"/>
      <c r="N60" s="10">
        <f>$B60</f>
        <v>56</v>
      </c>
      <c r="O60" s="45"/>
      <c r="P60" s="45"/>
      <c r="Q60" s="10"/>
      <c r="R60" s="10"/>
      <c r="S60" s="10"/>
      <c r="U60" s="10"/>
      <c r="V60" s="10"/>
      <c r="W60" s="10">
        <f>$D60</f>
        <v>28</v>
      </c>
      <c r="X60" s="45"/>
      <c r="Y60" s="45"/>
      <c r="Z60" s="10"/>
      <c r="AA60" s="10"/>
      <c r="AB60" s="45"/>
    </row>
    <row r="61" spans="1:28" ht="12.75">
      <c r="A61" s="8">
        <v>61</v>
      </c>
      <c r="B61" s="8">
        <v>57</v>
      </c>
      <c r="C61" s="8">
        <v>20</v>
      </c>
      <c r="D61" s="8">
        <v>29</v>
      </c>
      <c r="E61" s="8">
        <v>1214</v>
      </c>
      <c r="F61" s="38">
        <v>0.03016203703703704</v>
      </c>
      <c r="G61" s="1" t="s">
        <v>300</v>
      </c>
      <c r="H61" s="1" t="s">
        <v>346</v>
      </c>
      <c r="I61" s="8" t="s">
        <v>211</v>
      </c>
      <c r="J61" s="8" t="s">
        <v>26</v>
      </c>
      <c r="K61" s="8" t="s">
        <v>0</v>
      </c>
      <c r="L61" s="10">
        <f>$B61</f>
        <v>57</v>
      </c>
      <c r="M61" s="10"/>
      <c r="N61" s="10"/>
      <c r="O61" s="45"/>
      <c r="P61" s="45"/>
      <c r="Q61" s="10"/>
      <c r="R61" s="10"/>
      <c r="S61" s="10"/>
      <c r="U61" s="10">
        <f>$D61</f>
        <v>29</v>
      </c>
      <c r="V61" s="10"/>
      <c r="W61" s="10"/>
      <c r="X61" s="45"/>
      <c r="Y61" s="45"/>
      <c r="Z61" s="10"/>
      <c r="AA61" s="10"/>
      <c r="AB61" s="45"/>
    </row>
    <row r="62" spans="1:28" ht="12.75">
      <c r="A62" s="8">
        <v>63</v>
      </c>
      <c r="B62" s="8">
        <v>58</v>
      </c>
      <c r="C62" s="8">
        <v>9</v>
      </c>
      <c r="D62" s="8">
        <v>30</v>
      </c>
      <c r="E62" s="8">
        <v>1367</v>
      </c>
      <c r="F62" s="38">
        <v>0.030219907407407407</v>
      </c>
      <c r="G62" s="1" t="s">
        <v>217</v>
      </c>
      <c r="H62" s="1" t="s">
        <v>218</v>
      </c>
      <c r="I62" s="8" t="s">
        <v>214</v>
      </c>
      <c r="J62" s="8" t="s">
        <v>28</v>
      </c>
      <c r="K62" s="8" t="s">
        <v>0</v>
      </c>
      <c r="L62" s="10"/>
      <c r="M62" s="10"/>
      <c r="N62" s="10"/>
      <c r="O62" s="45"/>
      <c r="P62" s="45"/>
      <c r="Q62" s="10"/>
      <c r="R62" s="10"/>
      <c r="S62" s="10">
        <f>$B62</f>
        <v>58</v>
      </c>
      <c r="U62" s="10"/>
      <c r="V62" s="10"/>
      <c r="W62" s="10"/>
      <c r="X62" s="45"/>
      <c r="Y62" s="45"/>
      <c r="Z62" s="10"/>
      <c r="AA62" s="10"/>
      <c r="AB62" s="45">
        <f>$D62</f>
        <v>30</v>
      </c>
    </row>
    <row r="63" spans="1:28" ht="12.75">
      <c r="A63" s="8">
        <v>64</v>
      </c>
      <c r="B63" s="8">
        <v>59</v>
      </c>
      <c r="C63" s="8">
        <v>29</v>
      </c>
      <c r="D63" s="8"/>
      <c r="E63" s="8">
        <v>896</v>
      </c>
      <c r="F63" s="38">
        <v>0.030405092592592595</v>
      </c>
      <c r="G63" s="1" t="s">
        <v>282</v>
      </c>
      <c r="H63" s="1" t="s">
        <v>283</v>
      </c>
      <c r="I63" s="8" t="s">
        <v>62</v>
      </c>
      <c r="J63" s="8" t="s">
        <v>38</v>
      </c>
      <c r="K63" s="8" t="s">
        <v>0</v>
      </c>
      <c r="L63" s="10"/>
      <c r="M63" s="10"/>
      <c r="N63" s="10"/>
      <c r="O63" s="45">
        <f>$B63</f>
        <v>59</v>
      </c>
      <c r="P63" s="45"/>
      <c r="Q63" s="10"/>
      <c r="R63" s="10"/>
      <c r="S63" s="8"/>
      <c r="U63" s="10"/>
      <c r="V63" s="10"/>
      <c r="W63" s="10"/>
      <c r="X63" s="45"/>
      <c r="Y63" s="45"/>
      <c r="Z63" s="10"/>
      <c r="AA63" s="10"/>
      <c r="AB63" s="45"/>
    </row>
    <row r="64" spans="1:28" ht="12.75">
      <c r="A64" s="8">
        <v>66</v>
      </c>
      <c r="B64" s="8">
        <v>60</v>
      </c>
      <c r="C64" s="8">
        <v>3</v>
      </c>
      <c r="D64" s="8">
        <v>31</v>
      </c>
      <c r="E64" s="8">
        <v>905</v>
      </c>
      <c r="F64" s="38">
        <v>0.030462962962962966</v>
      </c>
      <c r="G64" s="1" t="s">
        <v>347</v>
      </c>
      <c r="H64" s="1" t="s">
        <v>348</v>
      </c>
      <c r="I64" s="8" t="s">
        <v>226</v>
      </c>
      <c r="J64" s="8" t="s">
        <v>38</v>
      </c>
      <c r="K64" s="8" t="s">
        <v>0</v>
      </c>
      <c r="L64" s="10"/>
      <c r="M64" s="10"/>
      <c r="N64" s="10"/>
      <c r="O64" s="45">
        <f>$B64</f>
        <v>60</v>
      </c>
      <c r="P64" s="45"/>
      <c r="Q64" s="10"/>
      <c r="R64" s="10"/>
      <c r="S64" s="8"/>
      <c r="U64" s="10"/>
      <c r="V64" s="10"/>
      <c r="W64" s="10"/>
      <c r="X64" s="45">
        <f>$D64</f>
        <v>31</v>
      </c>
      <c r="Y64" s="45"/>
      <c r="Z64" s="10"/>
      <c r="AA64" s="10"/>
      <c r="AB64" s="45"/>
    </row>
    <row r="65" spans="1:28" ht="12.75">
      <c r="A65" s="8">
        <v>68</v>
      </c>
      <c r="B65" s="8">
        <v>61</v>
      </c>
      <c r="C65" s="8">
        <v>30</v>
      </c>
      <c r="D65" s="8"/>
      <c r="E65" s="8">
        <v>956</v>
      </c>
      <c r="F65" s="38">
        <v>0.030532407407407407</v>
      </c>
      <c r="G65" s="1" t="s">
        <v>270</v>
      </c>
      <c r="H65" s="1" t="s">
        <v>284</v>
      </c>
      <c r="I65" s="8" t="s">
        <v>62</v>
      </c>
      <c r="J65" s="8" t="s">
        <v>38</v>
      </c>
      <c r="K65" s="8" t="s">
        <v>0</v>
      </c>
      <c r="L65" s="10"/>
      <c r="M65" s="10"/>
      <c r="N65" s="10"/>
      <c r="O65" s="45">
        <f>$B65</f>
        <v>61</v>
      </c>
      <c r="P65" s="45"/>
      <c r="Q65" s="10"/>
      <c r="R65" s="10"/>
      <c r="S65" s="8"/>
      <c r="U65" s="10"/>
      <c r="V65" s="10"/>
      <c r="W65" s="10"/>
      <c r="X65" s="45"/>
      <c r="Y65" s="45"/>
      <c r="Z65" s="10"/>
      <c r="AA65" s="10"/>
      <c r="AB65" s="45"/>
    </row>
    <row r="66" spans="1:28" ht="12.75">
      <c r="A66" s="8">
        <v>69</v>
      </c>
      <c r="B66" s="8">
        <v>62</v>
      </c>
      <c r="C66" s="8">
        <v>31</v>
      </c>
      <c r="D66" s="8"/>
      <c r="E66" s="8">
        <v>1198</v>
      </c>
      <c r="F66" s="38">
        <v>0.030555555555555558</v>
      </c>
      <c r="G66" s="1" t="s">
        <v>285</v>
      </c>
      <c r="H66" s="1" t="s">
        <v>286</v>
      </c>
      <c r="I66" s="8" t="s">
        <v>62</v>
      </c>
      <c r="J66" s="8" t="s">
        <v>32</v>
      </c>
      <c r="K66" s="8" t="s">
        <v>0</v>
      </c>
      <c r="L66" s="10"/>
      <c r="M66" s="10">
        <f>$B66</f>
        <v>62</v>
      </c>
      <c r="N66" s="10"/>
      <c r="O66" s="45"/>
      <c r="P66" s="45"/>
      <c r="Q66" s="10"/>
      <c r="R66" s="10"/>
      <c r="S66" s="8"/>
      <c r="U66" s="10"/>
      <c r="V66" s="10"/>
      <c r="W66" s="10"/>
      <c r="X66" s="45"/>
      <c r="Y66" s="45"/>
      <c r="Z66" s="10"/>
      <c r="AA66" s="10"/>
      <c r="AB66" s="45"/>
    </row>
    <row r="67" spans="1:28" ht="12.75">
      <c r="A67" s="8">
        <v>70</v>
      </c>
      <c r="B67" s="8">
        <v>63</v>
      </c>
      <c r="C67" s="8">
        <v>21</v>
      </c>
      <c r="D67" s="8">
        <v>32</v>
      </c>
      <c r="E67" s="8">
        <v>895</v>
      </c>
      <c r="F67" s="38">
        <v>0.03056712962962963</v>
      </c>
      <c r="G67" s="1" t="s">
        <v>309</v>
      </c>
      <c r="H67" s="1" t="s">
        <v>349</v>
      </c>
      <c r="I67" s="8" t="s">
        <v>211</v>
      </c>
      <c r="J67" s="8" t="s">
        <v>38</v>
      </c>
      <c r="K67" s="8" t="s">
        <v>0</v>
      </c>
      <c r="L67" s="10"/>
      <c r="M67" s="10"/>
      <c r="N67" s="10"/>
      <c r="O67" s="45">
        <f>$B67</f>
        <v>63</v>
      </c>
      <c r="P67" s="45"/>
      <c r="Q67" s="10"/>
      <c r="R67" s="10"/>
      <c r="S67" s="8"/>
      <c r="U67" s="10"/>
      <c r="V67" s="10"/>
      <c r="W67" s="10"/>
      <c r="X67" s="45">
        <f>$D67</f>
        <v>32</v>
      </c>
      <c r="Y67" s="45"/>
      <c r="Z67" s="10"/>
      <c r="AA67" s="10"/>
      <c r="AB67" s="45"/>
    </row>
    <row r="68" spans="1:28" ht="12.75">
      <c r="A68" s="8">
        <v>71</v>
      </c>
      <c r="B68" s="8">
        <v>64</v>
      </c>
      <c r="C68" s="8">
        <v>22</v>
      </c>
      <c r="D68" s="8">
        <v>33</v>
      </c>
      <c r="E68" s="8">
        <v>1203</v>
      </c>
      <c r="F68" s="38">
        <v>0.03059027777777778</v>
      </c>
      <c r="G68" s="1" t="s">
        <v>350</v>
      </c>
      <c r="H68" s="1" t="s">
        <v>351</v>
      </c>
      <c r="I68" s="8" t="s">
        <v>211</v>
      </c>
      <c r="J68" s="8" t="s">
        <v>26</v>
      </c>
      <c r="K68" s="8" t="s">
        <v>0</v>
      </c>
      <c r="L68" s="10">
        <f>$B68</f>
        <v>64</v>
      </c>
      <c r="M68" s="10"/>
      <c r="N68" s="10"/>
      <c r="O68" s="45"/>
      <c r="P68" s="45"/>
      <c r="Q68" s="10"/>
      <c r="R68" s="10"/>
      <c r="S68" s="8"/>
      <c r="U68" s="10">
        <f>$D68</f>
        <v>33</v>
      </c>
      <c r="V68" s="10"/>
      <c r="W68" s="10"/>
      <c r="X68" s="45"/>
      <c r="Y68" s="45"/>
      <c r="Z68" s="10"/>
      <c r="AA68" s="10"/>
      <c r="AB68" s="45"/>
    </row>
    <row r="69" spans="1:28" ht="12.75">
      <c r="A69" s="8">
        <v>73</v>
      </c>
      <c r="B69" s="8">
        <v>65</v>
      </c>
      <c r="C69" s="8">
        <v>4</v>
      </c>
      <c r="D69" s="8">
        <v>34</v>
      </c>
      <c r="E69" s="8">
        <v>1070</v>
      </c>
      <c r="F69" s="38">
        <v>0.030671296296296297</v>
      </c>
      <c r="G69" s="1" t="s">
        <v>352</v>
      </c>
      <c r="H69" s="1" t="s">
        <v>353</v>
      </c>
      <c r="I69" s="8" t="s">
        <v>226</v>
      </c>
      <c r="J69" s="8" t="s">
        <v>39</v>
      </c>
      <c r="K69" s="8" t="s">
        <v>0</v>
      </c>
      <c r="L69" s="10"/>
      <c r="M69" s="10"/>
      <c r="N69" s="10"/>
      <c r="O69" s="45"/>
      <c r="P69" s="45">
        <f>$B69</f>
        <v>65</v>
      </c>
      <c r="Q69" s="10"/>
      <c r="R69" s="10"/>
      <c r="S69" s="8"/>
      <c r="U69" s="10"/>
      <c r="V69" s="10"/>
      <c r="W69" s="10"/>
      <c r="X69" s="45"/>
      <c r="Y69" s="45">
        <f>$D69</f>
        <v>34</v>
      </c>
      <c r="Z69" s="10"/>
      <c r="AA69" s="10"/>
      <c r="AB69" s="45"/>
    </row>
    <row r="70" spans="1:28" ht="12.75">
      <c r="A70" s="8">
        <v>74</v>
      </c>
      <c r="B70" s="8">
        <v>66</v>
      </c>
      <c r="C70" s="8">
        <v>23</v>
      </c>
      <c r="D70" s="8">
        <v>35</v>
      </c>
      <c r="E70" s="8">
        <v>1058</v>
      </c>
      <c r="F70" s="38">
        <v>0.030798611111111113</v>
      </c>
      <c r="G70" s="1" t="s">
        <v>223</v>
      </c>
      <c r="H70" s="1" t="s">
        <v>354</v>
      </c>
      <c r="I70" s="8" t="s">
        <v>211</v>
      </c>
      <c r="J70" s="8" t="s">
        <v>39</v>
      </c>
      <c r="K70" s="8" t="s">
        <v>0</v>
      </c>
      <c r="L70" s="10"/>
      <c r="M70" s="10"/>
      <c r="N70" s="10"/>
      <c r="O70" s="45"/>
      <c r="P70" s="45">
        <f>$B70</f>
        <v>66</v>
      </c>
      <c r="Q70" s="10"/>
      <c r="R70" s="10"/>
      <c r="S70" s="8"/>
      <c r="U70" s="10"/>
      <c r="V70" s="10"/>
      <c r="W70" s="10"/>
      <c r="X70" s="45"/>
      <c r="Y70" s="45">
        <f>$D70</f>
        <v>35</v>
      </c>
      <c r="Z70" s="10"/>
      <c r="AA70" s="10"/>
      <c r="AB70" s="45"/>
    </row>
    <row r="71" spans="1:28" ht="12.75">
      <c r="A71" s="8">
        <v>75</v>
      </c>
      <c r="B71" s="8">
        <v>67</v>
      </c>
      <c r="C71" s="8">
        <v>32</v>
      </c>
      <c r="D71" s="8"/>
      <c r="E71" s="8">
        <v>897</v>
      </c>
      <c r="F71" s="38">
        <v>0.030833333333333334</v>
      </c>
      <c r="G71" s="1" t="s">
        <v>287</v>
      </c>
      <c r="H71" s="1" t="s">
        <v>288</v>
      </c>
      <c r="I71" s="8" t="s">
        <v>62</v>
      </c>
      <c r="J71" s="8" t="s">
        <v>38</v>
      </c>
      <c r="K71" s="8" t="s">
        <v>0</v>
      </c>
      <c r="L71" s="10"/>
      <c r="M71" s="10"/>
      <c r="N71" s="10"/>
      <c r="O71" s="45">
        <f>$B71</f>
        <v>67</v>
      </c>
      <c r="P71" s="45"/>
      <c r="Q71" s="10"/>
      <c r="R71" s="10"/>
      <c r="S71" s="8"/>
      <c r="U71" s="10"/>
      <c r="V71" s="10"/>
      <c r="W71" s="10"/>
      <c r="X71" s="45"/>
      <c r="Y71" s="45"/>
      <c r="Z71" s="10"/>
      <c r="AA71" s="10"/>
      <c r="AB71" s="45"/>
    </row>
    <row r="72" spans="1:28" ht="12.75">
      <c r="A72" s="8">
        <v>76</v>
      </c>
      <c r="B72" s="8">
        <v>68</v>
      </c>
      <c r="C72" s="8">
        <v>24</v>
      </c>
      <c r="D72" s="8">
        <v>36</v>
      </c>
      <c r="E72" s="8">
        <v>1301</v>
      </c>
      <c r="F72" s="38">
        <v>0.03086805555555556</v>
      </c>
      <c r="G72" s="1" t="s">
        <v>355</v>
      </c>
      <c r="H72" s="1" t="s">
        <v>356</v>
      </c>
      <c r="I72" s="8" t="s">
        <v>211</v>
      </c>
      <c r="J72" s="8" t="s">
        <v>28</v>
      </c>
      <c r="K72" s="8" t="s">
        <v>0</v>
      </c>
      <c r="L72" s="10"/>
      <c r="M72" s="10"/>
      <c r="N72" s="10"/>
      <c r="O72" s="45"/>
      <c r="P72" s="45"/>
      <c r="Q72" s="10"/>
      <c r="R72" s="10"/>
      <c r="S72" s="8"/>
      <c r="U72" s="10"/>
      <c r="V72" s="10"/>
      <c r="W72" s="10"/>
      <c r="X72" s="45"/>
      <c r="Y72" s="45"/>
      <c r="Z72" s="10"/>
      <c r="AA72" s="10"/>
      <c r="AB72" s="45">
        <f>$D72</f>
        <v>36</v>
      </c>
    </row>
    <row r="73" spans="1:28" ht="12.75">
      <c r="A73" s="8">
        <v>80</v>
      </c>
      <c r="B73" s="8">
        <v>69</v>
      </c>
      <c r="C73" s="8">
        <v>25</v>
      </c>
      <c r="D73" s="8">
        <v>37</v>
      </c>
      <c r="E73" s="8">
        <v>921</v>
      </c>
      <c r="F73" s="38">
        <v>0.03101851851851852</v>
      </c>
      <c r="G73" s="1" t="s">
        <v>240</v>
      </c>
      <c r="H73" s="1" t="s">
        <v>357</v>
      </c>
      <c r="I73" s="8" t="s">
        <v>211</v>
      </c>
      <c r="J73" s="8" t="s">
        <v>38</v>
      </c>
      <c r="K73" s="8" t="s">
        <v>0</v>
      </c>
      <c r="L73" s="10"/>
      <c r="M73" s="10"/>
      <c r="N73" s="10"/>
      <c r="O73" s="45">
        <f>$B73</f>
        <v>69</v>
      </c>
      <c r="P73" s="45"/>
      <c r="Q73" s="10"/>
      <c r="R73" s="10"/>
      <c r="S73" s="8"/>
      <c r="U73" s="10"/>
      <c r="V73" s="10"/>
      <c r="W73" s="10"/>
      <c r="X73" s="45">
        <f>$D73</f>
        <v>37</v>
      </c>
      <c r="Y73" s="45"/>
      <c r="Z73" s="10"/>
      <c r="AA73" s="10"/>
      <c r="AB73" s="45"/>
    </row>
    <row r="74" spans="1:28" ht="12.75">
      <c r="A74" s="8">
        <v>82</v>
      </c>
      <c r="B74" s="8">
        <v>70</v>
      </c>
      <c r="C74" s="8">
        <v>10</v>
      </c>
      <c r="D74" s="8">
        <v>38</v>
      </c>
      <c r="E74" s="8">
        <v>1501</v>
      </c>
      <c r="F74" s="38">
        <v>0.03119212962962963</v>
      </c>
      <c r="G74" s="1" t="s">
        <v>280</v>
      </c>
      <c r="H74" s="1" t="s">
        <v>135</v>
      </c>
      <c r="I74" s="8" t="s">
        <v>214</v>
      </c>
      <c r="J74" s="8" t="s">
        <v>32</v>
      </c>
      <c r="K74" s="8" t="s">
        <v>0</v>
      </c>
      <c r="L74" s="10"/>
      <c r="M74" s="10">
        <f>$B74</f>
        <v>70</v>
      </c>
      <c r="N74" s="10"/>
      <c r="O74" s="45"/>
      <c r="P74" s="45"/>
      <c r="Q74" s="10"/>
      <c r="R74" s="10"/>
      <c r="S74" s="8"/>
      <c r="U74" s="10"/>
      <c r="V74" s="10">
        <f>$D74</f>
        <v>38</v>
      </c>
      <c r="W74" s="10"/>
      <c r="X74" s="45"/>
      <c r="Y74" s="45"/>
      <c r="Z74" s="10"/>
      <c r="AA74" s="10"/>
      <c r="AB74" s="45"/>
    </row>
    <row r="75" spans="1:28" ht="12.75">
      <c r="A75" s="8">
        <v>83</v>
      </c>
      <c r="B75" s="8">
        <v>71</v>
      </c>
      <c r="C75" s="8">
        <v>11</v>
      </c>
      <c r="D75" s="8">
        <v>39</v>
      </c>
      <c r="E75" s="8">
        <v>1050</v>
      </c>
      <c r="F75" s="38">
        <v>0.031261574074074074</v>
      </c>
      <c r="G75" s="1" t="s">
        <v>358</v>
      </c>
      <c r="H75" s="1" t="s">
        <v>359</v>
      </c>
      <c r="I75" s="8" t="s">
        <v>214</v>
      </c>
      <c r="J75" s="8" t="s">
        <v>39</v>
      </c>
      <c r="K75" s="8" t="s">
        <v>0</v>
      </c>
      <c r="L75" s="10"/>
      <c r="M75" s="10"/>
      <c r="N75" s="10"/>
      <c r="O75" s="45"/>
      <c r="P75" s="45">
        <f>$B75</f>
        <v>71</v>
      </c>
      <c r="Q75" s="10"/>
      <c r="R75" s="10"/>
      <c r="S75" s="8"/>
      <c r="U75" s="10"/>
      <c r="V75" s="45"/>
      <c r="W75" s="10"/>
      <c r="X75" s="45"/>
      <c r="Y75" s="45">
        <f>$D75</f>
        <v>39</v>
      </c>
      <c r="Z75" s="10"/>
      <c r="AA75" s="10"/>
      <c r="AB75" s="45"/>
    </row>
    <row r="76" spans="1:28" ht="12.75">
      <c r="A76" s="8">
        <v>84</v>
      </c>
      <c r="B76" s="8">
        <v>72</v>
      </c>
      <c r="C76" s="8">
        <v>12</v>
      </c>
      <c r="D76" s="8">
        <v>40</v>
      </c>
      <c r="E76" s="8">
        <v>1362</v>
      </c>
      <c r="F76" s="38">
        <v>0.03127314814814815</v>
      </c>
      <c r="G76" s="1" t="s">
        <v>219</v>
      </c>
      <c r="H76" s="1" t="s">
        <v>220</v>
      </c>
      <c r="I76" s="8" t="s">
        <v>214</v>
      </c>
      <c r="J76" s="8" t="s">
        <v>28</v>
      </c>
      <c r="K76" s="8" t="s">
        <v>0</v>
      </c>
      <c r="L76" s="10"/>
      <c r="M76" s="10"/>
      <c r="N76" s="10"/>
      <c r="O76" s="45"/>
      <c r="P76" s="45"/>
      <c r="Q76" s="10"/>
      <c r="R76" s="10"/>
      <c r="S76" s="8"/>
      <c r="U76" s="10"/>
      <c r="V76" s="45"/>
      <c r="W76" s="10"/>
      <c r="X76" s="45"/>
      <c r="Y76" s="45"/>
      <c r="Z76" s="10"/>
      <c r="AA76" s="10"/>
      <c r="AB76" s="45">
        <f>$D76</f>
        <v>40</v>
      </c>
    </row>
    <row r="77" spans="1:28" ht="12.75">
      <c r="A77" s="8">
        <v>86</v>
      </c>
      <c r="B77" s="8">
        <v>73</v>
      </c>
      <c r="C77" s="8">
        <v>13</v>
      </c>
      <c r="D77" s="8">
        <v>41</v>
      </c>
      <c r="E77" s="8">
        <v>1358</v>
      </c>
      <c r="F77" s="38">
        <v>0.031331018518518515</v>
      </c>
      <c r="G77" s="1" t="s">
        <v>360</v>
      </c>
      <c r="H77" s="1" t="s">
        <v>361</v>
      </c>
      <c r="I77" s="8" t="s">
        <v>214</v>
      </c>
      <c r="J77" s="8" t="s">
        <v>28</v>
      </c>
      <c r="K77" s="8" t="s">
        <v>0</v>
      </c>
      <c r="L77" s="10"/>
      <c r="M77" s="10"/>
      <c r="N77" s="10"/>
      <c r="O77" s="45"/>
      <c r="P77" s="45"/>
      <c r="Q77" s="10"/>
      <c r="R77" s="10"/>
      <c r="S77" s="8"/>
      <c r="U77" s="10"/>
      <c r="V77" s="45"/>
      <c r="W77" s="10"/>
      <c r="X77" s="45"/>
      <c r="Y77" s="45"/>
      <c r="Z77" s="10"/>
      <c r="AA77" s="10"/>
      <c r="AB77" s="45">
        <f>$D77</f>
        <v>41</v>
      </c>
    </row>
    <row r="78" spans="1:28" ht="12.75">
      <c r="A78" s="8">
        <v>87</v>
      </c>
      <c r="B78" s="8">
        <v>74</v>
      </c>
      <c r="C78" s="8">
        <v>14</v>
      </c>
      <c r="D78" s="8">
        <v>42</v>
      </c>
      <c r="E78" s="8">
        <v>1399</v>
      </c>
      <c r="F78" s="38">
        <v>0.031435185185185184</v>
      </c>
      <c r="G78" s="1" t="s">
        <v>362</v>
      </c>
      <c r="H78" s="1" t="s">
        <v>363</v>
      </c>
      <c r="I78" s="8" t="s">
        <v>214</v>
      </c>
      <c r="J78" s="8" t="s">
        <v>37</v>
      </c>
      <c r="K78" s="8" t="s">
        <v>0</v>
      </c>
      <c r="L78" s="10"/>
      <c r="M78" s="10"/>
      <c r="N78" s="10">
        <f>$B78</f>
        <v>74</v>
      </c>
      <c r="O78" s="45"/>
      <c r="P78" s="45"/>
      <c r="Q78" s="10"/>
      <c r="R78" s="10"/>
      <c r="S78" s="8"/>
      <c r="U78" s="10"/>
      <c r="V78" s="45"/>
      <c r="W78" s="10">
        <f>$D78</f>
        <v>42</v>
      </c>
      <c r="X78" s="45"/>
      <c r="Y78" s="45"/>
      <c r="Z78" s="10"/>
      <c r="AA78" s="10"/>
      <c r="AB78" s="45"/>
    </row>
    <row r="79" spans="1:28" ht="12.75">
      <c r="A79" s="8">
        <v>88</v>
      </c>
      <c r="B79" s="8">
        <v>75</v>
      </c>
      <c r="C79" s="8">
        <v>33</v>
      </c>
      <c r="D79" s="8"/>
      <c r="E79" s="8">
        <v>1185</v>
      </c>
      <c r="F79" s="38">
        <v>0.03155092592592593</v>
      </c>
      <c r="G79" s="1" t="s">
        <v>82</v>
      </c>
      <c r="H79" s="1" t="s">
        <v>289</v>
      </c>
      <c r="I79" s="8" t="s">
        <v>62</v>
      </c>
      <c r="J79" s="8" t="s">
        <v>32</v>
      </c>
      <c r="K79" s="8" t="s">
        <v>0</v>
      </c>
      <c r="L79" s="10"/>
      <c r="M79" s="10">
        <f>$B79</f>
        <v>75</v>
      </c>
      <c r="N79" s="10"/>
      <c r="O79" s="45"/>
      <c r="P79" s="45"/>
      <c r="Q79" s="10"/>
      <c r="R79" s="10"/>
      <c r="S79" s="8"/>
      <c r="U79" s="10"/>
      <c r="V79" s="45"/>
      <c r="W79" s="10"/>
      <c r="X79" s="45"/>
      <c r="Y79" s="45"/>
      <c r="Z79" s="10"/>
      <c r="AA79" s="10"/>
      <c r="AB79" s="45"/>
    </row>
    <row r="80" spans="1:28" ht="12.75">
      <c r="A80" s="8">
        <v>89</v>
      </c>
      <c r="B80" s="8">
        <v>76</v>
      </c>
      <c r="C80" s="8">
        <v>26</v>
      </c>
      <c r="D80" s="8">
        <v>43</v>
      </c>
      <c r="E80" s="8">
        <v>1213</v>
      </c>
      <c r="F80" s="38">
        <v>0.031643518518518515</v>
      </c>
      <c r="G80" s="1" t="s">
        <v>309</v>
      </c>
      <c r="H80" s="1" t="s">
        <v>364</v>
      </c>
      <c r="I80" s="8" t="s">
        <v>211</v>
      </c>
      <c r="J80" s="8" t="s">
        <v>26</v>
      </c>
      <c r="K80" s="8" t="s">
        <v>0</v>
      </c>
      <c r="L80" s="10">
        <f>$B80</f>
        <v>76</v>
      </c>
      <c r="M80" s="10"/>
      <c r="N80" s="10"/>
      <c r="O80" s="45"/>
      <c r="P80" s="45"/>
      <c r="Q80" s="10"/>
      <c r="R80" s="10"/>
      <c r="S80" s="8"/>
      <c r="U80" s="10">
        <f>$D80</f>
        <v>43</v>
      </c>
      <c r="V80" s="45"/>
      <c r="W80" s="10"/>
      <c r="X80" s="45"/>
      <c r="Y80" s="45"/>
      <c r="Z80" s="10"/>
      <c r="AA80" s="10"/>
      <c r="AB80" s="45"/>
    </row>
    <row r="81" spans="1:28" ht="12.75">
      <c r="A81" s="8">
        <v>90</v>
      </c>
      <c r="B81" s="8">
        <v>77</v>
      </c>
      <c r="C81" s="8">
        <v>34</v>
      </c>
      <c r="D81" s="8"/>
      <c r="E81" s="8">
        <v>902</v>
      </c>
      <c r="F81" s="38">
        <v>0.03170138888888888</v>
      </c>
      <c r="G81" s="1" t="s">
        <v>290</v>
      </c>
      <c r="H81" s="1" t="s">
        <v>291</v>
      </c>
      <c r="I81" s="8" t="s">
        <v>62</v>
      </c>
      <c r="J81" s="8" t="s">
        <v>38</v>
      </c>
      <c r="K81" s="8" t="s">
        <v>0</v>
      </c>
      <c r="L81" s="10"/>
      <c r="M81" s="10"/>
      <c r="N81" s="10"/>
      <c r="O81" s="45">
        <f>$B81</f>
        <v>77</v>
      </c>
      <c r="P81" s="45"/>
      <c r="Q81" s="10"/>
      <c r="R81" s="10"/>
      <c r="S81" s="8"/>
      <c r="U81" s="10"/>
      <c r="V81" s="45"/>
      <c r="W81" s="10"/>
      <c r="X81" s="45"/>
      <c r="Y81" s="45"/>
      <c r="Z81" s="10"/>
      <c r="AA81" s="10"/>
      <c r="AB81" s="45"/>
    </row>
    <row r="82" spans="1:28" ht="12.75">
      <c r="A82" s="8">
        <v>93</v>
      </c>
      <c r="B82" s="8">
        <v>78</v>
      </c>
      <c r="C82" s="8">
        <v>35</v>
      </c>
      <c r="D82" s="8"/>
      <c r="E82" s="8">
        <v>1073</v>
      </c>
      <c r="F82" s="38">
        <v>0.03193287037037037</v>
      </c>
      <c r="G82" s="1" t="s">
        <v>290</v>
      </c>
      <c r="H82" s="1" t="s">
        <v>292</v>
      </c>
      <c r="I82" s="8" t="s">
        <v>62</v>
      </c>
      <c r="J82" s="8" t="s">
        <v>39</v>
      </c>
      <c r="K82" s="8" t="s">
        <v>0</v>
      </c>
      <c r="L82" s="10"/>
      <c r="M82" s="10"/>
      <c r="N82" s="10"/>
      <c r="O82" s="45"/>
      <c r="P82" s="45">
        <f>$B82</f>
        <v>78</v>
      </c>
      <c r="Q82" s="10"/>
      <c r="R82" s="10"/>
      <c r="S82" s="8"/>
      <c r="U82" s="10"/>
      <c r="V82" s="45"/>
      <c r="W82" s="10"/>
      <c r="X82" s="45"/>
      <c r="Y82" s="45"/>
      <c r="Z82" s="10"/>
      <c r="AA82" s="10"/>
      <c r="AB82" s="45"/>
    </row>
    <row r="83" spans="1:28" ht="12.75">
      <c r="A83" s="8">
        <v>94</v>
      </c>
      <c r="B83" s="8">
        <v>79</v>
      </c>
      <c r="C83" s="8">
        <v>36</v>
      </c>
      <c r="D83" s="8"/>
      <c r="E83" s="8">
        <v>1285</v>
      </c>
      <c r="F83" s="38">
        <v>0.03197916666666667</v>
      </c>
      <c r="G83" s="1" t="s">
        <v>293</v>
      </c>
      <c r="H83" s="1" t="s">
        <v>294</v>
      </c>
      <c r="I83" s="8" t="s">
        <v>62</v>
      </c>
      <c r="J83" s="8" t="s">
        <v>40</v>
      </c>
      <c r="K83" s="8" t="s">
        <v>0</v>
      </c>
      <c r="L83" s="10"/>
      <c r="M83" s="10"/>
      <c r="N83" s="10"/>
      <c r="O83" s="45"/>
      <c r="P83" s="45"/>
      <c r="Q83" s="10">
        <f>$B83</f>
        <v>79</v>
      </c>
      <c r="R83" s="10"/>
      <c r="S83" s="8"/>
      <c r="U83" s="10"/>
      <c r="V83" s="45"/>
      <c r="W83" s="10"/>
      <c r="X83" s="45"/>
      <c r="Y83" s="45"/>
      <c r="Z83" s="10"/>
      <c r="AA83" s="10"/>
      <c r="AB83" s="45"/>
    </row>
    <row r="84" spans="1:28" ht="12.75">
      <c r="A84" s="8">
        <v>95</v>
      </c>
      <c r="B84" s="8">
        <v>80</v>
      </c>
      <c r="C84" s="8">
        <v>15</v>
      </c>
      <c r="D84" s="8">
        <v>44</v>
      </c>
      <c r="E84" s="8">
        <v>1054</v>
      </c>
      <c r="F84" s="38">
        <v>0.03208333333333333</v>
      </c>
      <c r="G84" s="1" t="s">
        <v>365</v>
      </c>
      <c r="H84" s="1" t="s">
        <v>366</v>
      </c>
      <c r="I84" s="8" t="s">
        <v>214</v>
      </c>
      <c r="J84" s="8" t="s">
        <v>39</v>
      </c>
      <c r="K84" s="8" t="s">
        <v>0</v>
      </c>
      <c r="L84" s="10"/>
      <c r="M84" s="10"/>
      <c r="N84" s="10"/>
      <c r="O84" s="45"/>
      <c r="P84" s="45">
        <f>$B84</f>
        <v>80</v>
      </c>
      <c r="Q84" s="10"/>
      <c r="R84" s="10"/>
      <c r="S84" s="8"/>
      <c r="U84" s="10"/>
      <c r="V84" s="45"/>
      <c r="W84" s="10"/>
      <c r="X84" s="45"/>
      <c r="Y84" s="45">
        <f>$D84</f>
        <v>44</v>
      </c>
      <c r="Z84" s="10"/>
      <c r="AA84" s="10"/>
      <c r="AB84" s="45"/>
    </row>
    <row r="85" spans="1:28" ht="12.75">
      <c r="A85" s="8">
        <v>96</v>
      </c>
      <c r="B85" s="8">
        <v>81</v>
      </c>
      <c r="C85" s="8">
        <v>27</v>
      </c>
      <c r="D85" s="8">
        <v>45</v>
      </c>
      <c r="E85" s="8">
        <v>1049</v>
      </c>
      <c r="F85" s="38">
        <v>0.03208344907407407</v>
      </c>
      <c r="G85" s="1" t="s">
        <v>367</v>
      </c>
      <c r="H85" s="1" t="s">
        <v>368</v>
      </c>
      <c r="I85" s="8" t="s">
        <v>211</v>
      </c>
      <c r="J85" s="8" t="s">
        <v>39</v>
      </c>
      <c r="K85" s="8" t="s">
        <v>0</v>
      </c>
      <c r="L85" s="10"/>
      <c r="M85" s="10"/>
      <c r="N85" s="10"/>
      <c r="O85" s="45"/>
      <c r="P85" s="45">
        <f>$B85</f>
        <v>81</v>
      </c>
      <c r="Q85" s="10"/>
      <c r="R85" s="10"/>
      <c r="S85" s="8"/>
      <c r="U85" s="10"/>
      <c r="V85" s="45"/>
      <c r="W85" s="10"/>
      <c r="X85" s="45"/>
      <c r="Y85" s="8"/>
      <c r="Z85" s="10"/>
      <c r="AA85" s="10"/>
      <c r="AB85" s="45"/>
    </row>
    <row r="86" spans="1:28" ht="12.75">
      <c r="A86" s="8">
        <v>97</v>
      </c>
      <c r="B86" s="8">
        <v>82</v>
      </c>
      <c r="C86" s="8">
        <v>28</v>
      </c>
      <c r="D86" s="8">
        <v>46</v>
      </c>
      <c r="E86" s="8">
        <v>1148</v>
      </c>
      <c r="F86" s="38">
        <v>0.032094907407407405</v>
      </c>
      <c r="G86" s="1" t="s">
        <v>303</v>
      </c>
      <c r="H86" s="1" t="s">
        <v>369</v>
      </c>
      <c r="I86" s="8" t="s">
        <v>211</v>
      </c>
      <c r="J86" s="8" t="s">
        <v>32</v>
      </c>
      <c r="K86" s="8" t="s">
        <v>0</v>
      </c>
      <c r="L86" s="10"/>
      <c r="M86" s="10">
        <f>$B86</f>
        <v>82</v>
      </c>
      <c r="N86" s="10"/>
      <c r="O86" s="45"/>
      <c r="P86" s="45"/>
      <c r="Q86" s="10"/>
      <c r="R86" s="10"/>
      <c r="S86" s="8"/>
      <c r="U86" s="10"/>
      <c r="V86" s="45">
        <f>$D86</f>
        <v>46</v>
      </c>
      <c r="W86" s="10"/>
      <c r="X86" s="45"/>
      <c r="Y86" s="8"/>
      <c r="Z86" s="10"/>
      <c r="AA86" s="10"/>
      <c r="AB86" s="45"/>
    </row>
    <row r="87" spans="1:28" ht="12.75">
      <c r="A87" s="8">
        <v>98</v>
      </c>
      <c r="B87" s="8">
        <v>83</v>
      </c>
      <c r="C87" s="8">
        <v>37</v>
      </c>
      <c r="D87" s="8"/>
      <c r="E87" s="8">
        <v>1281</v>
      </c>
      <c r="F87" s="38">
        <v>0.03209502314814815</v>
      </c>
      <c r="G87" s="1" t="s">
        <v>295</v>
      </c>
      <c r="H87" s="1" t="s">
        <v>296</v>
      </c>
      <c r="I87" s="8" t="s">
        <v>62</v>
      </c>
      <c r="J87" s="8" t="s">
        <v>40</v>
      </c>
      <c r="K87" s="8" t="s">
        <v>0</v>
      </c>
      <c r="L87" s="10"/>
      <c r="M87" s="45"/>
      <c r="N87" s="10"/>
      <c r="O87" s="45"/>
      <c r="P87" s="45"/>
      <c r="Q87" s="10">
        <f>$B87</f>
        <v>83</v>
      </c>
      <c r="R87" s="10"/>
      <c r="S87" s="8"/>
      <c r="U87" s="10"/>
      <c r="V87" s="45"/>
      <c r="W87" s="10"/>
      <c r="X87" s="45"/>
      <c r="Y87" s="8"/>
      <c r="Z87" s="10"/>
      <c r="AA87" s="10"/>
      <c r="AB87" s="45"/>
    </row>
    <row r="88" spans="1:28" ht="12.75">
      <c r="A88" s="8">
        <v>99</v>
      </c>
      <c r="B88" s="8">
        <v>84</v>
      </c>
      <c r="C88" s="8">
        <v>16</v>
      </c>
      <c r="D88" s="8">
        <v>47</v>
      </c>
      <c r="E88" s="8">
        <v>1276</v>
      </c>
      <c r="F88" s="38">
        <v>0.03211805555555555</v>
      </c>
      <c r="G88" s="1" t="s">
        <v>370</v>
      </c>
      <c r="H88" s="1" t="s">
        <v>371</v>
      </c>
      <c r="I88" s="8" t="s">
        <v>214</v>
      </c>
      <c r="J88" s="8" t="s">
        <v>40</v>
      </c>
      <c r="K88" s="8" t="s">
        <v>0</v>
      </c>
      <c r="L88" s="10"/>
      <c r="M88" s="45"/>
      <c r="N88" s="10"/>
      <c r="O88" s="45"/>
      <c r="P88" s="45"/>
      <c r="Q88" s="10">
        <f>$B88</f>
        <v>84</v>
      </c>
      <c r="R88" s="10"/>
      <c r="S88" s="8"/>
      <c r="U88" s="10"/>
      <c r="V88" s="45"/>
      <c r="W88" s="10"/>
      <c r="X88" s="45"/>
      <c r="Y88" s="8"/>
      <c r="Z88" s="10">
        <f>$D88</f>
        <v>47</v>
      </c>
      <c r="AA88" s="10"/>
      <c r="AB88" s="45"/>
    </row>
    <row r="89" spans="1:28" ht="12.75">
      <c r="A89" s="8">
        <v>100</v>
      </c>
      <c r="B89" s="8">
        <v>85</v>
      </c>
      <c r="C89" s="8">
        <v>17</v>
      </c>
      <c r="D89" s="8">
        <v>48</v>
      </c>
      <c r="E89" s="8">
        <v>1162</v>
      </c>
      <c r="F89" s="38">
        <v>0.03212962962962963</v>
      </c>
      <c r="G89" s="1" t="s">
        <v>221</v>
      </c>
      <c r="H89" s="1" t="s">
        <v>222</v>
      </c>
      <c r="I89" s="8" t="s">
        <v>214</v>
      </c>
      <c r="J89" s="8" t="s">
        <v>32</v>
      </c>
      <c r="K89" s="8" t="s">
        <v>0</v>
      </c>
      <c r="L89" s="10"/>
      <c r="M89" s="45">
        <f>$B89</f>
        <v>85</v>
      </c>
      <c r="N89" s="10"/>
      <c r="O89" s="45"/>
      <c r="P89" s="45"/>
      <c r="Q89" s="10"/>
      <c r="R89" s="10"/>
      <c r="S89" s="8"/>
      <c r="U89" s="10"/>
      <c r="V89" s="45">
        <f>$D89</f>
        <v>48</v>
      </c>
      <c r="W89" s="10"/>
      <c r="X89" s="45"/>
      <c r="Y89" s="8"/>
      <c r="Z89" s="10"/>
      <c r="AA89" s="10"/>
      <c r="AB89" s="45"/>
    </row>
    <row r="90" spans="1:28" ht="12.75">
      <c r="A90" s="8">
        <v>101</v>
      </c>
      <c r="B90" s="8">
        <v>86</v>
      </c>
      <c r="C90" s="8">
        <v>18</v>
      </c>
      <c r="D90" s="8">
        <v>49</v>
      </c>
      <c r="E90" s="8">
        <v>1302</v>
      </c>
      <c r="F90" s="38">
        <v>0.032199074074074074</v>
      </c>
      <c r="G90" s="1" t="s">
        <v>311</v>
      </c>
      <c r="H90" s="1" t="s">
        <v>372</v>
      </c>
      <c r="I90" s="8" t="s">
        <v>214</v>
      </c>
      <c r="J90" s="8" t="s">
        <v>28</v>
      </c>
      <c r="K90" s="8" t="s">
        <v>0</v>
      </c>
      <c r="L90" s="10"/>
      <c r="M90" s="45"/>
      <c r="N90" s="10"/>
      <c r="O90" s="45"/>
      <c r="P90" s="45"/>
      <c r="Q90" s="10"/>
      <c r="R90" s="10"/>
      <c r="S90" s="8"/>
      <c r="U90" s="10"/>
      <c r="V90" s="45"/>
      <c r="W90" s="10"/>
      <c r="X90" s="45"/>
      <c r="Y90" s="8"/>
      <c r="Z90" s="10"/>
      <c r="AA90" s="10"/>
      <c r="AB90" s="45">
        <f>$D90</f>
        <v>49</v>
      </c>
    </row>
    <row r="91" spans="1:28" ht="12.75">
      <c r="A91" s="8">
        <v>102</v>
      </c>
      <c r="B91" s="8">
        <v>87</v>
      </c>
      <c r="C91" s="8">
        <v>19</v>
      </c>
      <c r="D91" s="8">
        <v>50</v>
      </c>
      <c r="E91" s="8">
        <v>1369</v>
      </c>
      <c r="F91" s="38">
        <v>0.03234953703703704</v>
      </c>
      <c r="G91" s="1" t="s">
        <v>223</v>
      </c>
      <c r="H91" s="1" t="s">
        <v>87</v>
      </c>
      <c r="I91" s="8" t="s">
        <v>214</v>
      </c>
      <c r="J91" s="8" t="s">
        <v>28</v>
      </c>
      <c r="K91" s="8" t="s">
        <v>0</v>
      </c>
      <c r="L91" s="10"/>
      <c r="M91" s="45"/>
      <c r="N91" s="10"/>
      <c r="O91" s="45"/>
      <c r="P91" s="45"/>
      <c r="Q91" s="10"/>
      <c r="R91" s="10"/>
      <c r="S91" s="8"/>
      <c r="U91" s="10"/>
      <c r="V91" s="45"/>
      <c r="W91" s="10"/>
      <c r="X91" s="45"/>
      <c r="Y91" s="8"/>
      <c r="Z91" s="10"/>
      <c r="AA91" s="10"/>
      <c r="AB91" s="45">
        <f>$D91</f>
        <v>50</v>
      </c>
    </row>
    <row r="92" spans="1:28" ht="12.75">
      <c r="A92" s="8">
        <v>103</v>
      </c>
      <c r="B92" s="8">
        <v>88</v>
      </c>
      <c r="C92" s="8">
        <v>29</v>
      </c>
      <c r="D92" s="8">
        <v>51</v>
      </c>
      <c r="E92" s="8">
        <v>1197</v>
      </c>
      <c r="F92" s="38">
        <v>0.03239583333333333</v>
      </c>
      <c r="G92" s="1" t="s">
        <v>373</v>
      </c>
      <c r="H92" s="1" t="s">
        <v>374</v>
      </c>
      <c r="I92" s="8" t="s">
        <v>211</v>
      </c>
      <c r="J92" s="8" t="s">
        <v>32</v>
      </c>
      <c r="K92" s="8" t="s">
        <v>0</v>
      </c>
      <c r="L92" s="10"/>
      <c r="M92" s="45">
        <f>$B92</f>
        <v>88</v>
      </c>
      <c r="N92" s="10"/>
      <c r="O92" s="45"/>
      <c r="P92" s="45"/>
      <c r="Q92" s="10"/>
      <c r="R92" s="10"/>
      <c r="S92" s="8"/>
      <c r="U92" s="10"/>
      <c r="V92" s="45">
        <f>$D92</f>
        <v>51</v>
      </c>
      <c r="W92" s="10"/>
      <c r="X92" s="45"/>
      <c r="Y92" s="8"/>
      <c r="Z92" s="10"/>
      <c r="AA92" s="10"/>
      <c r="AB92" s="8"/>
    </row>
    <row r="93" spans="1:28" ht="12.75">
      <c r="A93" s="8">
        <v>106</v>
      </c>
      <c r="B93" s="8">
        <v>89</v>
      </c>
      <c r="C93" s="8">
        <v>38</v>
      </c>
      <c r="D93" s="8"/>
      <c r="E93" s="8">
        <v>955</v>
      </c>
      <c r="F93" s="38">
        <v>0.03246527777777777</v>
      </c>
      <c r="G93" s="1" t="s">
        <v>253</v>
      </c>
      <c r="H93" s="1" t="s">
        <v>297</v>
      </c>
      <c r="I93" s="8" t="s">
        <v>62</v>
      </c>
      <c r="J93" s="8" t="s">
        <v>38</v>
      </c>
      <c r="K93" s="8" t="s">
        <v>0</v>
      </c>
      <c r="L93" s="10"/>
      <c r="M93" s="45"/>
      <c r="N93" s="10"/>
      <c r="O93" s="45">
        <f>$B93</f>
        <v>89</v>
      </c>
      <c r="P93" s="45"/>
      <c r="Q93" s="10"/>
      <c r="R93" s="10"/>
      <c r="S93" s="8"/>
      <c r="U93" s="10"/>
      <c r="V93" s="45"/>
      <c r="W93" s="10"/>
      <c r="X93" s="45"/>
      <c r="Y93" s="8"/>
      <c r="Z93" s="10"/>
      <c r="AA93" s="10"/>
      <c r="AB93" s="8"/>
    </row>
    <row r="94" spans="1:28" ht="12.75">
      <c r="A94" s="8">
        <v>107</v>
      </c>
      <c r="B94" s="8">
        <v>90</v>
      </c>
      <c r="C94" s="8">
        <v>30</v>
      </c>
      <c r="D94" s="8">
        <v>52</v>
      </c>
      <c r="E94" s="8">
        <v>1166</v>
      </c>
      <c r="F94" s="38">
        <v>0.03247685185185185</v>
      </c>
      <c r="G94" s="1" t="s">
        <v>223</v>
      </c>
      <c r="H94" s="1" t="s">
        <v>375</v>
      </c>
      <c r="I94" s="8" t="s">
        <v>211</v>
      </c>
      <c r="J94" s="8" t="s">
        <v>32</v>
      </c>
      <c r="K94" s="8" t="s">
        <v>0</v>
      </c>
      <c r="L94" s="10"/>
      <c r="M94" s="45">
        <f>$B94</f>
        <v>90</v>
      </c>
      <c r="N94" s="10"/>
      <c r="O94" s="45"/>
      <c r="P94" s="45"/>
      <c r="Q94" s="10"/>
      <c r="R94" s="10"/>
      <c r="S94" s="8"/>
      <c r="U94" s="10"/>
      <c r="V94" s="45">
        <f>$D94</f>
        <v>52</v>
      </c>
      <c r="W94" s="10"/>
      <c r="X94" s="45"/>
      <c r="Y94" s="8"/>
      <c r="Z94" s="10"/>
      <c r="AA94" s="10"/>
      <c r="AB94" s="8"/>
    </row>
    <row r="95" spans="1:28" ht="12.75">
      <c r="A95" s="8">
        <v>108</v>
      </c>
      <c r="B95" s="8">
        <v>91</v>
      </c>
      <c r="C95" s="8">
        <v>31</v>
      </c>
      <c r="D95" s="8">
        <v>53</v>
      </c>
      <c r="E95" s="8">
        <v>1467</v>
      </c>
      <c r="F95" s="38">
        <v>0.032511574074074075</v>
      </c>
      <c r="G95" s="1" t="s">
        <v>338</v>
      </c>
      <c r="H95" s="1" t="s">
        <v>376</v>
      </c>
      <c r="I95" s="8" t="s">
        <v>211</v>
      </c>
      <c r="J95" s="8" t="s">
        <v>32</v>
      </c>
      <c r="K95" s="8" t="s">
        <v>0</v>
      </c>
      <c r="L95" s="10"/>
      <c r="M95" s="45">
        <f>$B95</f>
        <v>91</v>
      </c>
      <c r="N95" s="10"/>
      <c r="O95" s="45"/>
      <c r="P95" s="45"/>
      <c r="Q95" s="10"/>
      <c r="R95" s="10"/>
      <c r="S95" s="8"/>
      <c r="U95" s="10"/>
      <c r="V95" s="45">
        <f>$D95</f>
        <v>53</v>
      </c>
      <c r="W95" s="10"/>
      <c r="X95" s="45"/>
      <c r="Y95" s="8"/>
      <c r="Z95" s="10"/>
      <c r="AA95" s="10"/>
      <c r="AB95" s="8"/>
    </row>
    <row r="96" spans="1:28" ht="12.75">
      <c r="A96" s="8">
        <v>110</v>
      </c>
      <c r="B96" s="8">
        <v>92</v>
      </c>
      <c r="C96" s="8">
        <v>5</v>
      </c>
      <c r="D96" s="8">
        <v>54</v>
      </c>
      <c r="E96" s="8">
        <v>1481</v>
      </c>
      <c r="F96" s="38">
        <v>0.03266203703703704</v>
      </c>
      <c r="G96" s="1" t="s">
        <v>224</v>
      </c>
      <c r="H96" s="1" t="s">
        <v>225</v>
      </c>
      <c r="I96" s="8" t="s">
        <v>226</v>
      </c>
      <c r="J96" s="8" t="s">
        <v>32</v>
      </c>
      <c r="K96" s="8" t="s">
        <v>0</v>
      </c>
      <c r="L96" s="10"/>
      <c r="M96" s="45">
        <f>$B96</f>
        <v>92</v>
      </c>
      <c r="N96" s="10"/>
      <c r="O96" s="45"/>
      <c r="P96" s="45"/>
      <c r="Q96" s="10"/>
      <c r="R96" s="10"/>
      <c r="S96" s="8"/>
      <c r="U96" s="10"/>
      <c r="V96" s="45">
        <f>$D96</f>
        <v>54</v>
      </c>
      <c r="W96" s="10"/>
      <c r="X96" s="45"/>
      <c r="Y96" s="8"/>
      <c r="Z96" s="10"/>
      <c r="AA96" s="10"/>
      <c r="AB96" s="8"/>
    </row>
    <row r="97" spans="1:28" ht="12.75">
      <c r="A97" s="8">
        <v>111</v>
      </c>
      <c r="B97" s="8">
        <v>93</v>
      </c>
      <c r="C97" s="8">
        <v>20</v>
      </c>
      <c r="D97" s="8">
        <v>55</v>
      </c>
      <c r="E97" s="8">
        <v>1237</v>
      </c>
      <c r="F97" s="38">
        <v>0.03269675925925926</v>
      </c>
      <c r="G97" s="1" t="s">
        <v>274</v>
      </c>
      <c r="H97" s="1" t="s">
        <v>377</v>
      </c>
      <c r="I97" s="8" t="s">
        <v>214</v>
      </c>
      <c r="J97" s="8" t="s">
        <v>27</v>
      </c>
      <c r="K97" s="8" t="s">
        <v>0</v>
      </c>
      <c r="L97" s="10"/>
      <c r="M97" s="45"/>
      <c r="N97" s="10"/>
      <c r="O97" s="45"/>
      <c r="P97" s="45"/>
      <c r="Q97" s="10"/>
      <c r="R97" s="10">
        <f>$B97</f>
        <v>93</v>
      </c>
      <c r="S97" s="8"/>
      <c r="U97" s="10"/>
      <c r="V97" s="47"/>
      <c r="W97" s="10"/>
      <c r="X97" s="45"/>
      <c r="Y97" s="8"/>
      <c r="Z97" s="10"/>
      <c r="AA97" s="10">
        <f>$D97</f>
        <v>55</v>
      </c>
      <c r="AB97" s="8"/>
    </row>
    <row r="98" spans="1:28" ht="12.75">
      <c r="A98" s="8">
        <v>112</v>
      </c>
      <c r="B98" s="8">
        <v>94</v>
      </c>
      <c r="C98" s="8">
        <v>32</v>
      </c>
      <c r="D98" s="8">
        <v>56</v>
      </c>
      <c r="E98" s="8">
        <v>915</v>
      </c>
      <c r="F98" s="38">
        <v>0.0327662037037037</v>
      </c>
      <c r="G98" s="1" t="s">
        <v>378</v>
      </c>
      <c r="H98" s="1" t="s">
        <v>196</v>
      </c>
      <c r="I98" s="8" t="s">
        <v>211</v>
      </c>
      <c r="J98" s="8" t="s">
        <v>38</v>
      </c>
      <c r="K98" s="8" t="s">
        <v>0</v>
      </c>
      <c r="L98" s="10"/>
      <c r="M98" s="45"/>
      <c r="N98" s="10"/>
      <c r="O98" s="45">
        <f>$B98</f>
        <v>94</v>
      </c>
      <c r="P98" s="45"/>
      <c r="Q98" s="10"/>
      <c r="R98" s="10"/>
      <c r="S98" s="8"/>
      <c r="U98" s="10"/>
      <c r="V98" s="47"/>
      <c r="W98" s="10"/>
      <c r="X98" s="45">
        <f>$D98</f>
        <v>56</v>
      </c>
      <c r="Y98" s="8"/>
      <c r="Z98" s="10"/>
      <c r="AA98" s="10"/>
      <c r="AB98" s="8"/>
    </row>
    <row r="99" spans="1:28" ht="12.75">
      <c r="A99" s="8">
        <v>113</v>
      </c>
      <c r="B99" s="8">
        <v>95</v>
      </c>
      <c r="C99" s="8">
        <v>21</v>
      </c>
      <c r="D99" s="8">
        <v>57</v>
      </c>
      <c r="E99" s="8">
        <v>898</v>
      </c>
      <c r="F99" s="38">
        <v>0.03280092592592592</v>
      </c>
      <c r="G99" s="1" t="s">
        <v>379</v>
      </c>
      <c r="H99" s="1" t="s">
        <v>380</v>
      </c>
      <c r="I99" s="8" t="s">
        <v>214</v>
      </c>
      <c r="J99" s="8" t="s">
        <v>38</v>
      </c>
      <c r="K99" s="8" t="s">
        <v>0</v>
      </c>
      <c r="L99" s="10"/>
      <c r="M99" s="45"/>
      <c r="N99" s="10"/>
      <c r="O99" s="8"/>
      <c r="P99" s="45"/>
      <c r="Q99" s="10"/>
      <c r="R99" s="10"/>
      <c r="S99" s="8"/>
      <c r="U99" s="10"/>
      <c r="V99" s="47"/>
      <c r="W99" s="10"/>
      <c r="X99" s="45">
        <f>$D99</f>
        <v>57</v>
      </c>
      <c r="Y99" s="8"/>
      <c r="Z99" s="10"/>
      <c r="AA99" s="10"/>
      <c r="AB99" s="8"/>
    </row>
    <row r="100" spans="1:28" ht="12.75">
      <c r="A100" s="8">
        <v>115</v>
      </c>
      <c r="B100" s="8">
        <v>96</v>
      </c>
      <c r="C100" s="8">
        <v>33</v>
      </c>
      <c r="D100" s="8">
        <v>58</v>
      </c>
      <c r="E100" s="8">
        <v>1272</v>
      </c>
      <c r="F100" s="38">
        <v>0.03292824074074074</v>
      </c>
      <c r="G100" s="1" t="s">
        <v>381</v>
      </c>
      <c r="H100" s="1" t="s">
        <v>382</v>
      </c>
      <c r="I100" s="8" t="s">
        <v>211</v>
      </c>
      <c r="J100" s="8" t="s">
        <v>40</v>
      </c>
      <c r="K100" s="8" t="s">
        <v>0</v>
      </c>
      <c r="L100" s="10"/>
      <c r="M100" s="45"/>
      <c r="N100" s="10"/>
      <c r="O100" s="8"/>
      <c r="P100" s="45"/>
      <c r="Q100" s="10">
        <f>$B100</f>
        <v>96</v>
      </c>
      <c r="R100" s="10"/>
      <c r="S100" s="8"/>
      <c r="U100" s="10"/>
      <c r="V100" s="47"/>
      <c r="W100" s="10"/>
      <c r="X100" s="45"/>
      <c r="Y100" s="8"/>
      <c r="Z100" s="10">
        <f>$D100</f>
        <v>58</v>
      </c>
      <c r="AA100" s="10"/>
      <c r="AB100" s="8"/>
    </row>
    <row r="101" spans="1:28" ht="12.75">
      <c r="A101" s="8">
        <v>116</v>
      </c>
      <c r="B101" s="8">
        <v>97</v>
      </c>
      <c r="C101" s="8">
        <v>39</v>
      </c>
      <c r="D101" s="8"/>
      <c r="E101" s="8">
        <v>1282</v>
      </c>
      <c r="F101" s="38">
        <v>0.0330787037037037</v>
      </c>
      <c r="G101" s="1" t="s">
        <v>298</v>
      </c>
      <c r="H101" s="1" t="s">
        <v>299</v>
      </c>
      <c r="I101" s="8" t="s">
        <v>62</v>
      </c>
      <c r="J101" s="8" t="s">
        <v>40</v>
      </c>
      <c r="K101" s="8" t="s">
        <v>0</v>
      </c>
      <c r="L101" s="10"/>
      <c r="M101" s="45"/>
      <c r="N101" s="10"/>
      <c r="O101" s="8"/>
      <c r="P101" s="45"/>
      <c r="Q101" s="10">
        <f>$B101</f>
        <v>97</v>
      </c>
      <c r="R101" s="10"/>
      <c r="S101" s="8"/>
      <c r="U101" s="10"/>
      <c r="V101" s="47"/>
      <c r="W101" s="10"/>
      <c r="X101" s="45"/>
      <c r="Y101" s="8"/>
      <c r="Z101" s="10"/>
      <c r="AA101" s="10"/>
      <c r="AB101" s="8"/>
    </row>
    <row r="102" spans="1:28" ht="12.75">
      <c r="A102" s="8">
        <v>118</v>
      </c>
      <c r="B102" s="8">
        <v>98</v>
      </c>
      <c r="C102" s="8">
        <v>34</v>
      </c>
      <c r="D102" s="8">
        <v>59</v>
      </c>
      <c r="E102" s="8">
        <v>1129</v>
      </c>
      <c r="F102" s="38">
        <v>0.0332175925925926</v>
      </c>
      <c r="G102" s="1" t="s">
        <v>221</v>
      </c>
      <c r="H102" s="1" t="s">
        <v>224</v>
      </c>
      <c r="I102" s="8" t="s">
        <v>211</v>
      </c>
      <c r="J102" s="8" t="s">
        <v>39</v>
      </c>
      <c r="K102" s="8" t="s">
        <v>0</v>
      </c>
      <c r="L102" s="10"/>
      <c r="M102" s="45"/>
      <c r="N102" s="10"/>
      <c r="O102" s="8"/>
      <c r="P102" s="45">
        <f>$B102</f>
        <v>98</v>
      </c>
      <c r="Q102" s="10"/>
      <c r="R102" s="10"/>
      <c r="S102" s="8"/>
      <c r="U102" s="10"/>
      <c r="V102" s="47"/>
      <c r="W102" s="10"/>
      <c r="X102" s="45"/>
      <c r="Y102" s="8"/>
      <c r="Z102" s="10"/>
      <c r="AA102" s="10"/>
      <c r="AB102" s="8"/>
    </row>
    <row r="103" spans="1:28" ht="12.75">
      <c r="A103" s="8">
        <v>120</v>
      </c>
      <c r="B103" s="8">
        <v>99</v>
      </c>
      <c r="C103" s="8">
        <v>6</v>
      </c>
      <c r="D103" s="8">
        <v>60</v>
      </c>
      <c r="E103" s="8">
        <v>1365</v>
      </c>
      <c r="F103" s="38">
        <v>0.03333333333333333</v>
      </c>
      <c r="G103" s="1" t="s">
        <v>212</v>
      </c>
      <c r="H103" s="1" t="s">
        <v>225</v>
      </c>
      <c r="I103" s="8" t="s">
        <v>226</v>
      </c>
      <c r="J103" s="8" t="s">
        <v>28</v>
      </c>
      <c r="K103" s="8" t="s">
        <v>0</v>
      </c>
      <c r="L103" s="10"/>
      <c r="M103" s="45"/>
      <c r="N103" s="10"/>
      <c r="O103" s="8"/>
      <c r="P103" s="45"/>
      <c r="Q103" s="10"/>
      <c r="R103" s="10"/>
      <c r="S103" s="8"/>
      <c r="U103" s="10"/>
      <c r="V103" s="47"/>
      <c r="W103" s="10"/>
      <c r="X103" s="45"/>
      <c r="Y103" s="8"/>
      <c r="Z103" s="10"/>
      <c r="AA103" s="10"/>
      <c r="AB103" s="8"/>
    </row>
    <row r="104" spans="1:28" ht="12.75">
      <c r="A104" s="8">
        <v>122</v>
      </c>
      <c r="B104" s="8">
        <v>100</v>
      </c>
      <c r="C104" s="8">
        <v>7</v>
      </c>
      <c r="D104" s="8">
        <v>61</v>
      </c>
      <c r="E104" s="8">
        <v>1479</v>
      </c>
      <c r="F104" s="38">
        <v>0.03339120370370371</v>
      </c>
      <c r="G104" s="1" t="s">
        <v>215</v>
      </c>
      <c r="H104" s="1" t="s">
        <v>383</v>
      </c>
      <c r="I104" s="8" t="s">
        <v>226</v>
      </c>
      <c r="J104" s="8" t="s">
        <v>32</v>
      </c>
      <c r="K104" s="8" t="s">
        <v>0</v>
      </c>
      <c r="L104" s="10"/>
      <c r="M104" s="45">
        <f>$B104</f>
        <v>100</v>
      </c>
      <c r="N104" s="10"/>
      <c r="O104" s="8"/>
      <c r="P104" s="45"/>
      <c r="Q104" s="10"/>
      <c r="R104" s="10"/>
      <c r="S104" s="8"/>
      <c r="U104" s="10"/>
      <c r="V104" s="47">
        <f>$D104</f>
        <v>61</v>
      </c>
      <c r="W104" s="10"/>
      <c r="X104" s="45"/>
      <c r="Y104" s="8"/>
      <c r="Z104" s="10"/>
      <c r="AA104" s="10"/>
      <c r="AB104" s="8"/>
    </row>
    <row r="105" spans="1:28" ht="12.75">
      <c r="A105" s="8">
        <v>123</v>
      </c>
      <c r="B105" s="8">
        <v>101</v>
      </c>
      <c r="C105" s="8">
        <v>40</v>
      </c>
      <c r="D105" s="8"/>
      <c r="E105" s="8">
        <v>1079</v>
      </c>
      <c r="F105" s="38">
        <v>0.03340277777777778</v>
      </c>
      <c r="G105" s="1" t="s">
        <v>300</v>
      </c>
      <c r="H105" s="1" t="s">
        <v>301</v>
      </c>
      <c r="I105" s="8" t="s">
        <v>62</v>
      </c>
      <c r="J105" s="8" t="s">
        <v>39</v>
      </c>
      <c r="K105" s="8" t="s">
        <v>0</v>
      </c>
      <c r="L105" s="10"/>
      <c r="M105" s="45"/>
      <c r="N105" s="10"/>
      <c r="O105" s="8"/>
      <c r="P105" s="45">
        <f>$B105</f>
        <v>101</v>
      </c>
      <c r="Q105" s="10"/>
      <c r="R105" s="10"/>
      <c r="S105" s="8"/>
      <c r="U105" s="10"/>
      <c r="V105" s="47"/>
      <c r="W105" s="10"/>
      <c r="X105" s="45"/>
      <c r="Y105" s="8"/>
      <c r="Z105" s="10"/>
      <c r="AA105" s="10"/>
      <c r="AB105" s="8"/>
    </row>
    <row r="106" spans="1:28" ht="12.75">
      <c r="A106" s="8">
        <v>126</v>
      </c>
      <c r="B106" s="8">
        <v>102</v>
      </c>
      <c r="C106" s="8">
        <v>35</v>
      </c>
      <c r="D106" s="8">
        <v>62</v>
      </c>
      <c r="E106" s="8">
        <v>927</v>
      </c>
      <c r="F106" s="38">
        <v>0.03357638888888889</v>
      </c>
      <c r="G106" s="1" t="s">
        <v>274</v>
      </c>
      <c r="H106" s="1" t="s">
        <v>384</v>
      </c>
      <c r="I106" s="8" t="s">
        <v>211</v>
      </c>
      <c r="J106" s="8" t="s">
        <v>38</v>
      </c>
      <c r="K106" s="8" t="s">
        <v>0</v>
      </c>
      <c r="L106" s="10"/>
      <c r="M106" s="45"/>
      <c r="N106" s="10"/>
      <c r="O106" s="8"/>
      <c r="P106" s="45"/>
      <c r="Q106" s="10"/>
      <c r="R106" s="10"/>
      <c r="S106" s="8"/>
      <c r="U106" s="10"/>
      <c r="V106" s="47"/>
      <c r="W106" s="10"/>
      <c r="X106" s="45">
        <f>$D106</f>
        <v>62</v>
      </c>
      <c r="Y106" s="8"/>
      <c r="Z106" s="10"/>
      <c r="AA106" s="10"/>
      <c r="AB106" s="8"/>
    </row>
    <row r="107" spans="1:28" ht="12.75">
      <c r="A107" s="8">
        <v>127</v>
      </c>
      <c r="B107" s="8">
        <v>103</v>
      </c>
      <c r="C107" s="8">
        <v>41</v>
      </c>
      <c r="D107" s="8"/>
      <c r="E107" s="8">
        <v>1063</v>
      </c>
      <c r="F107" s="38">
        <v>0.03365740740740741</v>
      </c>
      <c r="G107" s="1" t="s">
        <v>231</v>
      </c>
      <c r="H107" s="1" t="s">
        <v>302</v>
      </c>
      <c r="I107" s="8" t="s">
        <v>62</v>
      </c>
      <c r="J107" s="8" t="s">
        <v>39</v>
      </c>
      <c r="K107" s="8" t="s">
        <v>0</v>
      </c>
      <c r="L107" s="10"/>
      <c r="M107" s="45"/>
      <c r="N107" s="10"/>
      <c r="O107" s="8"/>
      <c r="P107" s="45">
        <f>$B107</f>
        <v>103</v>
      </c>
      <c r="Q107" s="10"/>
      <c r="R107" s="10"/>
      <c r="S107" s="8"/>
      <c r="U107" s="10"/>
      <c r="V107" s="47"/>
      <c r="W107" s="10"/>
      <c r="X107" s="8"/>
      <c r="Y107" s="8"/>
      <c r="Z107" s="10"/>
      <c r="AA107" s="10"/>
      <c r="AB107" s="8"/>
    </row>
    <row r="108" spans="1:28" ht="12.75">
      <c r="A108" s="8">
        <v>130</v>
      </c>
      <c r="B108" s="8">
        <v>104</v>
      </c>
      <c r="C108" s="8">
        <v>42</v>
      </c>
      <c r="D108" s="8"/>
      <c r="E108" s="8">
        <v>913</v>
      </c>
      <c r="F108" s="38">
        <v>0.03378472222222222</v>
      </c>
      <c r="G108" s="1" t="s">
        <v>303</v>
      </c>
      <c r="H108" s="1" t="s">
        <v>304</v>
      </c>
      <c r="I108" s="8" t="s">
        <v>62</v>
      </c>
      <c r="J108" s="8" t="s">
        <v>38</v>
      </c>
      <c r="K108" s="8" t="s">
        <v>0</v>
      </c>
      <c r="L108" s="10"/>
      <c r="M108" s="45"/>
      <c r="N108" s="10"/>
      <c r="O108" s="8"/>
      <c r="P108" s="45"/>
      <c r="Q108" s="10"/>
      <c r="R108" s="10"/>
      <c r="S108" s="8"/>
      <c r="U108" s="10"/>
      <c r="V108" s="47"/>
      <c r="W108" s="10"/>
      <c r="X108" s="8"/>
      <c r="Y108" s="8"/>
      <c r="Z108" s="10"/>
      <c r="AA108" s="10"/>
      <c r="AB108" s="8"/>
    </row>
    <row r="109" spans="1:28" ht="12.75">
      <c r="A109" s="8">
        <v>133</v>
      </c>
      <c r="B109" s="8">
        <v>105</v>
      </c>
      <c r="C109" s="8">
        <v>22</v>
      </c>
      <c r="D109" s="8">
        <v>63</v>
      </c>
      <c r="E109" s="8">
        <v>1080</v>
      </c>
      <c r="F109" s="38">
        <v>0.03383113425925926</v>
      </c>
      <c r="G109" s="1" t="s">
        <v>385</v>
      </c>
      <c r="H109" s="1" t="s">
        <v>386</v>
      </c>
      <c r="I109" s="8" t="s">
        <v>214</v>
      </c>
      <c r="J109" s="8" t="s">
        <v>39</v>
      </c>
      <c r="K109" s="8" t="s">
        <v>0</v>
      </c>
      <c r="L109" s="10"/>
      <c r="M109" s="45"/>
      <c r="N109" s="10"/>
      <c r="O109" s="8"/>
      <c r="P109" s="45">
        <f>$B109</f>
        <v>105</v>
      </c>
      <c r="Q109" s="10"/>
      <c r="R109" s="10"/>
      <c r="S109" s="8"/>
      <c r="U109" s="10"/>
      <c r="V109" s="47"/>
      <c r="W109" s="10"/>
      <c r="X109" s="8"/>
      <c r="Y109" s="8"/>
      <c r="Z109" s="10"/>
      <c r="AA109" s="10"/>
      <c r="AB109" s="8"/>
    </row>
    <row r="110" spans="1:28" ht="12.75">
      <c r="A110" s="8">
        <v>134</v>
      </c>
      <c r="B110" s="8">
        <v>106</v>
      </c>
      <c r="C110" s="8">
        <v>43</v>
      </c>
      <c r="D110" s="8"/>
      <c r="E110" s="8">
        <v>1082</v>
      </c>
      <c r="F110" s="38">
        <v>0.03384259259259259</v>
      </c>
      <c r="G110" s="1" t="s">
        <v>207</v>
      </c>
      <c r="H110" s="1" t="s">
        <v>208</v>
      </c>
      <c r="I110" s="8" t="s">
        <v>62</v>
      </c>
      <c r="J110" s="8" t="s">
        <v>39</v>
      </c>
      <c r="K110" s="8" t="s">
        <v>0</v>
      </c>
      <c r="L110" s="10"/>
      <c r="M110" s="45"/>
      <c r="N110" s="10"/>
      <c r="O110" s="8"/>
      <c r="P110" s="45">
        <f>$B110</f>
        <v>106</v>
      </c>
      <c r="Q110" s="10"/>
      <c r="R110" s="10"/>
      <c r="S110" s="8"/>
      <c r="U110" s="10"/>
      <c r="V110" s="47"/>
      <c r="W110" s="10"/>
      <c r="X110" s="8"/>
      <c r="Y110" s="8"/>
      <c r="Z110" s="10"/>
      <c r="AA110" s="10"/>
      <c r="AB110" s="8"/>
    </row>
    <row r="111" spans="1:28" ht="12.75">
      <c r="A111" s="8">
        <v>137</v>
      </c>
      <c r="B111" s="8">
        <v>107</v>
      </c>
      <c r="C111" s="8">
        <v>23</v>
      </c>
      <c r="D111" s="8">
        <v>64</v>
      </c>
      <c r="E111" s="8">
        <v>1366</v>
      </c>
      <c r="F111" s="38">
        <v>0.03392361111111111</v>
      </c>
      <c r="G111" s="1" t="s">
        <v>227</v>
      </c>
      <c r="H111" s="1" t="s">
        <v>228</v>
      </c>
      <c r="I111" s="8" t="s">
        <v>214</v>
      </c>
      <c r="J111" s="8" t="s">
        <v>28</v>
      </c>
      <c r="K111" s="8" t="s">
        <v>0</v>
      </c>
      <c r="L111" s="10"/>
      <c r="M111" s="45"/>
      <c r="N111" s="10"/>
      <c r="O111" s="8"/>
      <c r="P111" s="8"/>
      <c r="Q111" s="10"/>
      <c r="R111" s="10"/>
      <c r="S111" s="8"/>
      <c r="U111" s="10"/>
      <c r="V111" s="47"/>
      <c r="W111" s="10"/>
      <c r="X111" s="8"/>
      <c r="Y111" s="8"/>
      <c r="Z111" s="10"/>
      <c r="AA111" s="10"/>
      <c r="AB111" s="8"/>
    </row>
    <row r="112" spans="1:28" ht="12.75">
      <c r="A112" s="8">
        <v>141</v>
      </c>
      <c r="B112" s="8">
        <v>108</v>
      </c>
      <c r="C112" s="8">
        <v>8</v>
      </c>
      <c r="D112" s="8">
        <v>65</v>
      </c>
      <c r="E112" s="8">
        <v>1163</v>
      </c>
      <c r="F112" s="38">
        <v>0.03429398148148148</v>
      </c>
      <c r="G112" s="1" t="s">
        <v>387</v>
      </c>
      <c r="H112" s="1" t="s">
        <v>388</v>
      </c>
      <c r="I112" s="8" t="s">
        <v>226</v>
      </c>
      <c r="J112" s="8" t="s">
        <v>32</v>
      </c>
      <c r="K112" s="8" t="s">
        <v>0</v>
      </c>
      <c r="L112" s="10"/>
      <c r="M112" s="45">
        <f>$B112</f>
        <v>108</v>
      </c>
      <c r="N112" s="10"/>
      <c r="O112" s="8"/>
      <c r="P112" s="8"/>
      <c r="Q112" s="10"/>
      <c r="R112" s="10"/>
      <c r="S112" s="8"/>
      <c r="U112" s="10"/>
      <c r="V112" s="47">
        <f>$D112</f>
        <v>65</v>
      </c>
      <c r="W112" s="10"/>
      <c r="X112" s="8"/>
      <c r="Y112" s="8"/>
      <c r="Z112" s="10"/>
      <c r="AA112" s="10"/>
      <c r="AB112" s="8"/>
    </row>
    <row r="113" spans="1:28" ht="12.75">
      <c r="A113" s="8">
        <v>144</v>
      </c>
      <c r="B113" s="8">
        <v>109</v>
      </c>
      <c r="C113" s="8">
        <v>9</v>
      </c>
      <c r="D113" s="8">
        <v>66</v>
      </c>
      <c r="E113" s="8">
        <v>1152</v>
      </c>
      <c r="F113" s="38">
        <v>0.03446759259259259</v>
      </c>
      <c r="G113" s="1" t="s">
        <v>365</v>
      </c>
      <c r="H113" s="1" t="s">
        <v>389</v>
      </c>
      <c r="I113" s="8" t="s">
        <v>226</v>
      </c>
      <c r="J113" s="8" t="s">
        <v>32</v>
      </c>
      <c r="K113" s="8" t="s">
        <v>0</v>
      </c>
      <c r="L113" s="10"/>
      <c r="M113" s="45">
        <f>$B113</f>
        <v>109</v>
      </c>
      <c r="N113" s="10"/>
      <c r="O113" s="8"/>
      <c r="P113" s="8"/>
      <c r="Q113" s="10"/>
      <c r="R113" s="10"/>
      <c r="S113" s="8"/>
      <c r="U113" s="10"/>
      <c r="V113" s="47">
        <f>$D113</f>
        <v>66</v>
      </c>
      <c r="W113" s="10"/>
      <c r="X113" s="8"/>
      <c r="Y113" s="8"/>
      <c r="Z113" s="10"/>
      <c r="AA113" s="10"/>
      <c r="AB113" s="8"/>
    </row>
    <row r="114" spans="1:28" ht="12.75">
      <c r="A114" s="8">
        <v>145</v>
      </c>
      <c r="B114" s="8">
        <v>110</v>
      </c>
      <c r="C114" s="8">
        <v>24</v>
      </c>
      <c r="D114" s="8">
        <v>67</v>
      </c>
      <c r="E114" s="8">
        <v>1155</v>
      </c>
      <c r="F114" s="38">
        <v>0.034513888888888886</v>
      </c>
      <c r="G114" s="1" t="s">
        <v>390</v>
      </c>
      <c r="H114" s="1" t="s">
        <v>219</v>
      </c>
      <c r="I114" s="8" t="s">
        <v>214</v>
      </c>
      <c r="J114" s="8" t="s">
        <v>32</v>
      </c>
      <c r="K114" s="8" t="s">
        <v>0</v>
      </c>
      <c r="L114" s="10"/>
      <c r="M114" s="45">
        <f>$B114</f>
        <v>110</v>
      </c>
      <c r="N114" s="10"/>
      <c r="O114" s="8"/>
      <c r="P114" s="8"/>
      <c r="Q114" s="10"/>
      <c r="R114" s="10"/>
      <c r="S114" s="8"/>
      <c r="U114" s="10"/>
      <c r="V114" s="47">
        <f>$D114</f>
        <v>67</v>
      </c>
      <c r="W114" s="10"/>
      <c r="X114" s="8"/>
      <c r="Y114" s="8"/>
      <c r="Z114" s="10"/>
      <c r="AA114" s="10"/>
      <c r="AB114" s="8"/>
    </row>
    <row r="115" spans="1:28" ht="12.75">
      <c r="A115" s="8">
        <v>147</v>
      </c>
      <c r="B115" s="8">
        <v>111</v>
      </c>
      <c r="C115" s="8">
        <v>44</v>
      </c>
      <c r="D115" s="8"/>
      <c r="E115" s="8">
        <v>1077</v>
      </c>
      <c r="F115" s="38">
        <v>0.03459490740740741</v>
      </c>
      <c r="G115" s="1" t="s">
        <v>305</v>
      </c>
      <c r="H115" s="1" t="s">
        <v>306</v>
      </c>
      <c r="I115" s="8" t="s">
        <v>62</v>
      </c>
      <c r="J115" s="8" t="s">
        <v>39</v>
      </c>
      <c r="K115" s="8" t="s">
        <v>0</v>
      </c>
      <c r="L115" s="10"/>
      <c r="M115" s="45"/>
      <c r="N115" s="10"/>
      <c r="O115" s="8"/>
      <c r="P115" s="8"/>
      <c r="Q115" s="10"/>
      <c r="R115" s="10"/>
      <c r="S115" s="8"/>
      <c r="U115" s="10"/>
      <c r="V115" s="47"/>
      <c r="W115" s="10"/>
      <c r="X115" s="8"/>
      <c r="Y115" s="8"/>
      <c r="Z115" s="10"/>
      <c r="AA115" s="10"/>
      <c r="AB115" s="8"/>
    </row>
    <row r="116" spans="1:28" ht="12.75">
      <c r="A116" s="8">
        <v>148</v>
      </c>
      <c r="B116" s="8">
        <v>112</v>
      </c>
      <c r="C116" s="8">
        <v>36</v>
      </c>
      <c r="D116" s="8">
        <v>68</v>
      </c>
      <c r="E116" s="8">
        <v>940</v>
      </c>
      <c r="F116" s="38">
        <v>0.034618055555555555</v>
      </c>
      <c r="G116" s="1" t="s">
        <v>311</v>
      </c>
      <c r="H116" s="1" t="s">
        <v>391</v>
      </c>
      <c r="I116" s="8" t="s">
        <v>211</v>
      </c>
      <c r="J116" s="8" t="s">
        <v>38</v>
      </c>
      <c r="K116" s="8" t="s">
        <v>0</v>
      </c>
      <c r="L116" s="10"/>
      <c r="M116" s="45"/>
      <c r="N116" s="10"/>
      <c r="O116" s="8"/>
      <c r="P116" s="8"/>
      <c r="Q116" s="10"/>
      <c r="R116" s="10"/>
      <c r="S116" s="8"/>
      <c r="U116" s="10"/>
      <c r="V116" s="47"/>
      <c r="W116" s="10"/>
      <c r="X116" s="8"/>
      <c r="Y116" s="8"/>
      <c r="Z116" s="10"/>
      <c r="AA116" s="10"/>
      <c r="AB116" s="8"/>
    </row>
    <row r="117" spans="1:28" ht="12.75">
      <c r="A117" s="8">
        <v>149</v>
      </c>
      <c r="B117" s="8">
        <v>113</v>
      </c>
      <c r="C117" s="8">
        <v>37</v>
      </c>
      <c r="D117" s="8">
        <v>69</v>
      </c>
      <c r="E117" s="8">
        <v>1065</v>
      </c>
      <c r="F117" s="38">
        <v>0.034652777777777775</v>
      </c>
      <c r="G117" s="1" t="s">
        <v>392</v>
      </c>
      <c r="H117" s="1" t="s">
        <v>393</v>
      </c>
      <c r="I117" s="8" t="s">
        <v>211</v>
      </c>
      <c r="J117" s="8" t="s">
        <v>39</v>
      </c>
      <c r="K117" s="8" t="s">
        <v>0</v>
      </c>
      <c r="L117" s="10"/>
      <c r="M117" s="45"/>
      <c r="N117" s="10"/>
      <c r="O117" s="8"/>
      <c r="P117" s="8"/>
      <c r="Q117" s="10"/>
      <c r="R117" s="10"/>
      <c r="S117" s="8"/>
      <c r="U117" s="10"/>
      <c r="V117" s="47"/>
      <c r="W117" s="10"/>
      <c r="X117" s="8"/>
      <c r="Y117" s="8"/>
      <c r="Z117" s="10"/>
      <c r="AA117" s="10"/>
      <c r="AB117" s="8"/>
    </row>
    <row r="118" spans="1:28" ht="12.75">
      <c r="A118" s="8">
        <v>152</v>
      </c>
      <c r="B118" s="8">
        <v>114</v>
      </c>
      <c r="C118" s="8">
        <v>38</v>
      </c>
      <c r="D118" s="8">
        <v>70</v>
      </c>
      <c r="E118" s="8">
        <v>1398</v>
      </c>
      <c r="F118" s="38">
        <v>0.03472222222222222</v>
      </c>
      <c r="G118" s="1" t="s">
        <v>311</v>
      </c>
      <c r="H118" s="1" t="s">
        <v>394</v>
      </c>
      <c r="I118" s="8" t="s">
        <v>211</v>
      </c>
      <c r="J118" s="8" t="s">
        <v>37</v>
      </c>
      <c r="K118" s="8" t="s">
        <v>0</v>
      </c>
      <c r="L118" s="10"/>
      <c r="M118" s="45"/>
      <c r="N118" s="10">
        <f>$B118</f>
        <v>114</v>
      </c>
      <c r="O118" s="8"/>
      <c r="P118" s="8"/>
      <c r="Q118" s="10"/>
      <c r="R118" s="10"/>
      <c r="S118" s="8"/>
      <c r="U118" s="10"/>
      <c r="V118" s="47"/>
      <c r="W118" s="10">
        <f>$D118</f>
        <v>70</v>
      </c>
      <c r="X118" s="8"/>
      <c r="Y118" s="8"/>
      <c r="Z118" s="10"/>
      <c r="AA118" s="10"/>
      <c r="AB118" s="8"/>
    </row>
    <row r="119" spans="1:28" ht="12.75">
      <c r="A119" s="8">
        <v>154</v>
      </c>
      <c r="B119" s="8">
        <v>115</v>
      </c>
      <c r="C119" s="8">
        <v>25</v>
      </c>
      <c r="D119" s="8">
        <v>71</v>
      </c>
      <c r="E119" s="8">
        <v>1161</v>
      </c>
      <c r="F119" s="38">
        <v>0.03512731481481481</v>
      </c>
      <c r="G119" s="1" t="s">
        <v>365</v>
      </c>
      <c r="H119" s="1" t="s">
        <v>334</v>
      </c>
      <c r="I119" s="8" t="s">
        <v>214</v>
      </c>
      <c r="J119" s="8" t="s">
        <v>32</v>
      </c>
      <c r="K119" s="8" t="s">
        <v>0</v>
      </c>
      <c r="L119" s="10"/>
      <c r="M119" s="45">
        <f>$B119</f>
        <v>115</v>
      </c>
      <c r="N119" s="10"/>
      <c r="O119" s="8"/>
      <c r="P119" s="8"/>
      <c r="Q119" s="10"/>
      <c r="R119" s="10"/>
      <c r="S119" s="8"/>
      <c r="U119" s="10"/>
      <c r="V119" s="47">
        <f>$D119</f>
        <v>71</v>
      </c>
      <c r="W119" s="10"/>
      <c r="X119" s="8"/>
      <c r="Y119" s="8"/>
      <c r="Z119" s="10"/>
      <c r="AA119" s="10"/>
      <c r="AB119" s="8"/>
    </row>
    <row r="120" spans="1:28" ht="12.75">
      <c r="A120" s="8">
        <v>156</v>
      </c>
      <c r="B120" s="8">
        <v>116</v>
      </c>
      <c r="C120" s="8">
        <v>26</v>
      </c>
      <c r="D120" s="8">
        <v>72</v>
      </c>
      <c r="E120" s="8">
        <v>1370</v>
      </c>
      <c r="F120" s="38">
        <v>0.035162152777777775</v>
      </c>
      <c r="G120" s="1" t="s">
        <v>229</v>
      </c>
      <c r="H120" s="1" t="s">
        <v>230</v>
      </c>
      <c r="I120" s="8" t="s">
        <v>214</v>
      </c>
      <c r="J120" s="8" t="s">
        <v>28</v>
      </c>
      <c r="K120" s="8" t="s">
        <v>0</v>
      </c>
      <c r="L120" s="10"/>
      <c r="M120" s="45"/>
      <c r="N120" s="10"/>
      <c r="O120" s="8"/>
      <c r="P120" s="8"/>
      <c r="Q120" s="10"/>
      <c r="R120" s="10"/>
      <c r="S120" s="8"/>
      <c r="U120" s="10"/>
      <c r="V120" s="47"/>
      <c r="W120" s="10"/>
      <c r="X120" s="8"/>
      <c r="Y120" s="8"/>
      <c r="Z120" s="10"/>
      <c r="AA120" s="10"/>
      <c r="AB120" s="8"/>
    </row>
    <row r="121" spans="1:28" ht="12.75">
      <c r="A121" s="8">
        <v>157</v>
      </c>
      <c r="B121" s="8">
        <v>117</v>
      </c>
      <c r="C121" s="8">
        <v>10</v>
      </c>
      <c r="D121" s="8">
        <v>73</v>
      </c>
      <c r="E121" s="8">
        <v>1188</v>
      </c>
      <c r="F121" s="38">
        <v>0.03517361111111111</v>
      </c>
      <c r="G121" s="1" t="s">
        <v>223</v>
      </c>
      <c r="H121" s="1" t="s">
        <v>395</v>
      </c>
      <c r="I121" s="8" t="s">
        <v>226</v>
      </c>
      <c r="J121" s="8" t="s">
        <v>32</v>
      </c>
      <c r="K121" s="8" t="s">
        <v>0</v>
      </c>
      <c r="L121" s="10"/>
      <c r="M121" s="45">
        <f>$B121</f>
        <v>117</v>
      </c>
      <c r="N121" s="10"/>
      <c r="O121" s="8"/>
      <c r="P121" s="8"/>
      <c r="Q121" s="10"/>
      <c r="R121" s="10"/>
      <c r="S121" s="8"/>
      <c r="U121" s="10"/>
      <c r="V121" s="47">
        <f>$D121</f>
        <v>73</v>
      </c>
      <c r="W121" s="10"/>
      <c r="X121" s="8"/>
      <c r="Y121" s="8"/>
      <c r="Z121" s="10"/>
      <c r="AA121" s="10"/>
      <c r="AB121" s="8"/>
    </row>
    <row r="122" spans="1:28" ht="12.75">
      <c r="A122" s="8">
        <v>158</v>
      </c>
      <c r="B122" s="8">
        <v>118</v>
      </c>
      <c r="C122" s="8">
        <v>11</v>
      </c>
      <c r="D122" s="8">
        <v>74</v>
      </c>
      <c r="E122" s="8">
        <v>918</v>
      </c>
      <c r="F122" s="38">
        <v>0.03521990740740741</v>
      </c>
      <c r="G122" s="1" t="s">
        <v>396</v>
      </c>
      <c r="H122" s="1" t="s">
        <v>397</v>
      </c>
      <c r="I122" s="8" t="s">
        <v>226</v>
      </c>
      <c r="J122" s="8" t="s">
        <v>38</v>
      </c>
      <c r="K122" s="8" t="s">
        <v>0</v>
      </c>
      <c r="L122" s="10"/>
      <c r="M122" s="45"/>
      <c r="N122" s="10"/>
      <c r="O122" s="8"/>
      <c r="P122" s="8"/>
      <c r="Q122" s="10"/>
      <c r="R122" s="10"/>
      <c r="S122" s="8"/>
      <c r="U122" s="10"/>
      <c r="V122" s="8"/>
      <c r="W122" s="10"/>
      <c r="X122" s="8"/>
      <c r="Y122" s="8"/>
      <c r="Z122" s="10"/>
      <c r="AA122" s="10"/>
      <c r="AB122" s="8"/>
    </row>
    <row r="123" spans="1:28" ht="12.75">
      <c r="A123" s="8">
        <v>161</v>
      </c>
      <c r="B123" s="8">
        <v>119</v>
      </c>
      <c r="C123" s="8">
        <v>45</v>
      </c>
      <c r="D123" s="8"/>
      <c r="E123" s="8">
        <v>1149</v>
      </c>
      <c r="F123" s="38">
        <v>0.03537037037037037</v>
      </c>
      <c r="G123" s="1" t="s">
        <v>307</v>
      </c>
      <c r="H123" s="1" t="s">
        <v>87</v>
      </c>
      <c r="I123" s="8" t="s">
        <v>62</v>
      </c>
      <c r="J123" s="8" t="s">
        <v>32</v>
      </c>
      <c r="K123" s="8" t="s">
        <v>0</v>
      </c>
      <c r="L123" s="10"/>
      <c r="M123" s="45">
        <f>$B123</f>
        <v>119</v>
      </c>
      <c r="N123" s="10"/>
      <c r="O123" s="8"/>
      <c r="P123" s="8"/>
      <c r="Q123" s="10"/>
      <c r="R123" s="10"/>
      <c r="S123" s="8"/>
      <c r="U123" s="10"/>
      <c r="V123" s="8"/>
      <c r="W123" s="10"/>
      <c r="X123" s="8"/>
      <c r="Y123" s="8"/>
      <c r="Z123" s="10"/>
      <c r="AA123" s="10"/>
      <c r="AB123" s="8"/>
    </row>
    <row r="124" spans="1:28" ht="12.75">
      <c r="A124" s="8">
        <v>162</v>
      </c>
      <c r="B124" s="8">
        <v>120</v>
      </c>
      <c r="C124" s="8">
        <v>27</v>
      </c>
      <c r="D124" s="8">
        <v>75</v>
      </c>
      <c r="E124" s="8">
        <v>1417</v>
      </c>
      <c r="F124" s="38">
        <v>0.035520833333333335</v>
      </c>
      <c r="G124" s="1" t="s">
        <v>231</v>
      </c>
      <c r="H124" s="1" t="s">
        <v>232</v>
      </c>
      <c r="I124" s="8" t="s">
        <v>214</v>
      </c>
      <c r="J124" s="8" t="s">
        <v>37</v>
      </c>
      <c r="K124" s="8" t="s">
        <v>0</v>
      </c>
      <c r="L124" s="10"/>
      <c r="M124" s="8"/>
      <c r="N124" s="10">
        <f>$B124</f>
        <v>120</v>
      </c>
      <c r="O124" s="8"/>
      <c r="P124" s="8"/>
      <c r="Q124" s="10"/>
      <c r="R124" s="10"/>
      <c r="S124" s="8"/>
      <c r="U124" s="10"/>
      <c r="V124" s="8"/>
      <c r="W124" s="10">
        <f>$D124</f>
        <v>75</v>
      </c>
      <c r="X124" s="8"/>
      <c r="Y124" s="8"/>
      <c r="Z124" s="10"/>
      <c r="AA124" s="10"/>
      <c r="AB124" s="8"/>
    </row>
    <row r="125" spans="1:28" ht="12.75">
      <c r="A125" s="8">
        <v>163</v>
      </c>
      <c r="B125" s="8">
        <v>121</v>
      </c>
      <c r="C125" s="8">
        <v>12</v>
      </c>
      <c r="D125" s="8">
        <v>76</v>
      </c>
      <c r="E125" s="8">
        <v>1241</v>
      </c>
      <c r="F125" s="38">
        <v>0.03553240740740741</v>
      </c>
      <c r="G125" s="1" t="s">
        <v>278</v>
      </c>
      <c r="H125" s="1" t="s">
        <v>398</v>
      </c>
      <c r="I125" s="8" t="s">
        <v>226</v>
      </c>
      <c r="J125" s="8" t="s">
        <v>27</v>
      </c>
      <c r="K125" s="8" t="s">
        <v>0</v>
      </c>
      <c r="L125" s="10"/>
      <c r="M125" s="8"/>
      <c r="N125" s="10"/>
      <c r="O125" s="8"/>
      <c r="P125" s="8"/>
      <c r="Q125" s="10"/>
      <c r="R125" s="10">
        <f>$B125</f>
        <v>121</v>
      </c>
      <c r="S125" s="8"/>
      <c r="U125" s="10"/>
      <c r="V125" s="8"/>
      <c r="W125" s="10"/>
      <c r="X125" s="8"/>
      <c r="Y125" s="8"/>
      <c r="Z125" s="10"/>
      <c r="AA125" s="10">
        <f>$D125</f>
        <v>76</v>
      </c>
      <c r="AB125" s="8"/>
    </row>
    <row r="126" spans="1:28" ht="12.75">
      <c r="A126" s="8">
        <v>171</v>
      </c>
      <c r="B126" s="8">
        <v>122</v>
      </c>
      <c r="C126" s="8">
        <v>39</v>
      </c>
      <c r="D126" s="8">
        <v>77</v>
      </c>
      <c r="E126" s="8">
        <v>1061</v>
      </c>
      <c r="F126" s="38">
        <v>0.035925925925925924</v>
      </c>
      <c r="G126" s="1" t="s">
        <v>206</v>
      </c>
      <c r="H126" s="1" t="s">
        <v>399</v>
      </c>
      <c r="I126" s="8" t="s">
        <v>211</v>
      </c>
      <c r="J126" s="8" t="s">
        <v>39</v>
      </c>
      <c r="K126" s="8" t="s">
        <v>0</v>
      </c>
      <c r="L126" s="10"/>
      <c r="M126" s="8"/>
      <c r="N126" s="10"/>
      <c r="O126" s="8"/>
      <c r="P126" s="8"/>
      <c r="Q126" s="10"/>
      <c r="R126" s="10"/>
      <c r="S126" s="8"/>
      <c r="U126" s="10"/>
      <c r="V126" s="8"/>
      <c r="W126" s="10"/>
      <c r="X126" s="8"/>
      <c r="Y126" s="8"/>
      <c r="Z126" s="10"/>
      <c r="AA126" s="10"/>
      <c r="AB126" s="8"/>
    </row>
    <row r="127" spans="1:28" ht="12.75">
      <c r="A127" s="8">
        <v>174</v>
      </c>
      <c r="B127" s="8">
        <v>123</v>
      </c>
      <c r="C127" s="8">
        <v>40</v>
      </c>
      <c r="D127" s="8">
        <v>78</v>
      </c>
      <c r="E127" s="8">
        <v>1173</v>
      </c>
      <c r="F127" s="38">
        <v>0.03612268518518518</v>
      </c>
      <c r="G127" s="1" t="s">
        <v>400</v>
      </c>
      <c r="H127" s="1" t="s">
        <v>401</v>
      </c>
      <c r="I127" s="8" t="s">
        <v>211</v>
      </c>
      <c r="J127" s="8" t="s">
        <v>32</v>
      </c>
      <c r="K127" s="8" t="s">
        <v>0</v>
      </c>
      <c r="L127" s="10"/>
      <c r="M127" s="8"/>
      <c r="N127" s="10"/>
      <c r="O127" s="8"/>
      <c r="P127" s="8"/>
      <c r="Q127" s="10"/>
      <c r="R127" s="10"/>
      <c r="S127" s="8"/>
      <c r="U127" s="10"/>
      <c r="V127" s="8"/>
      <c r="W127" s="10"/>
      <c r="X127" s="8"/>
      <c r="Y127" s="8"/>
      <c r="Z127" s="10"/>
      <c r="AA127" s="10"/>
      <c r="AB127" s="8"/>
    </row>
    <row r="128" spans="1:28" ht="12.75">
      <c r="A128" s="8">
        <v>175</v>
      </c>
      <c r="B128" s="8">
        <v>124</v>
      </c>
      <c r="C128" s="8">
        <v>28</v>
      </c>
      <c r="D128" s="8">
        <v>79</v>
      </c>
      <c r="E128" s="8">
        <v>1249</v>
      </c>
      <c r="F128" s="38">
        <v>0.03616898148148148</v>
      </c>
      <c r="G128" s="1" t="s">
        <v>233</v>
      </c>
      <c r="H128" s="1" t="s">
        <v>234</v>
      </c>
      <c r="I128" s="8" t="s">
        <v>214</v>
      </c>
      <c r="J128" s="8" t="s">
        <v>27</v>
      </c>
      <c r="K128" s="8" t="s">
        <v>0</v>
      </c>
      <c r="L128" s="10"/>
      <c r="M128" s="8"/>
      <c r="N128" s="10"/>
      <c r="O128" s="8"/>
      <c r="P128" s="8"/>
      <c r="Q128" s="10"/>
      <c r="R128" s="10">
        <f>$B128</f>
        <v>124</v>
      </c>
      <c r="S128" s="8"/>
      <c r="U128" s="10"/>
      <c r="V128" s="8"/>
      <c r="W128" s="10"/>
      <c r="X128" s="8"/>
      <c r="Y128" s="8"/>
      <c r="Z128" s="10"/>
      <c r="AA128" s="10">
        <f>$D128</f>
        <v>79</v>
      </c>
      <c r="AB128" s="8"/>
    </row>
    <row r="129" spans="1:28" ht="12.75">
      <c r="A129" s="8">
        <v>178</v>
      </c>
      <c r="B129" s="8">
        <v>125</v>
      </c>
      <c r="C129" s="8">
        <v>46</v>
      </c>
      <c r="D129" s="8"/>
      <c r="E129" s="8">
        <v>938</v>
      </c>
      <c r="F129" s="38">
        <v>0.036273148148148145</v>
      </c>
      <c r="G129" s="1" t="s">
        <v>300</v>
      </c>
      <c r="H129" s="1" t="s">
        <v>308</v>
      </c>
      <c r="I129" s="8" t="s">
        <v>62</v>
      </c>
      <c r="J129" s="8" t="s">
        <v>38</v>
      </c>
      <c r="K129" s="8" t="s">
        <v>0</v>
      </c>
      <c r="L129" s="10"/>
      <c r="M129" s="8"/>
      <c r="N129" s="10"/>
      <c r="O129" s="8"/>
      <c r="P129" s="8"/>
      <c r="Q129" s="10"/>
      <c r="R129" s="10"/>
      <c r="S129" s="8"/>
      <c r="U129" s="10"/>
      <c r="V129" s="8"/>
      <c r="W129" s="10"/>
      <c r="X129" s="8"/>
      <c r="Y129" s="8"/>
      <c r="Z129" s="10"/>
      <c r="AA129" s="10"/>
      <c r="AB129" s="8"/>
    </row>
    <row r="130" spans="1:28" ht="12.75">
      <c r="A130" s="8">
        <v>182</v>
      </c>
      <c r="B130" s="8">
        <v>126</v>
      </c>
      <c r="C130" s="8">
        <v>29</v>
      </c>
      <c r="D130" s="8">
        <v>80</v>
      </c>
      <c r="E130" s="8">
        <v>1298</v>
      </c>
      <c r="F130" s="38">
        <v>0.036446759259259255</v>
      </c>
      <c r="G130" s="1" t="s">
        <v>342</v>
      </c>
      <c r="H130" s="1" t="s">
        <v>402</v>
      </c>
      <c r="I130" s="8" t="s">
        <v>214</v>
      </c>
      <c r="J130" s="8" t="s">
        <v>28</v>
      </c>
      <c r="K130" s="8" t="s">
        <v>0</v>
      </c>
      <c r="L130" s="10"/>
      <c r="M130" s="8"/>
      <c r="N130" s="10"/>
      <c r="O130" s="8"/>
      <c r="P130" s="8"/>
      <c r="Q130" s="10"/>
      <c r="R130" s="10"/>
      <c r="S130" s="8"/>
      <c r="U130" s="10"/>
      <c r="V130" s="8"/>
      <c r="W130" s="10"/>
      <c r="X130" s="8"/>
      <c r="Y130" s="8"/>
      <c r="Z130" s="10"/>
      <c r="AA130" s="10"/>
      <c r="AB130" s="8"/>
    </row>
    <row r="131" spans="1:28" ht="12.75">
      <c r="A131" s="8">
        <v>187</v>
      </c>
      <c r="B131" s="8">
        <v>127</v>
      </c>
      <c r="C131" s="8">
        <v>30</v>
      </c>
      <c r="D131" s="8">
        <v>81</v>
      </c>
      <c r="E131" s="8">
        <v>1488</v>
      </c>
      <c r="F131" s="38">
        <v>0.036793981481481476</v>
      </c>
      <c r="G131" s="1" t="s">
        <v>403</v>
      </c>
      <c r="H131" s="1" t="s">
        <v>404</v>
      </c>
      <c r="I131" s="8" t="s">
        <v>214</v>
      </c>
      <c r="J131" s="8" t="s">
        <v>37</v>
      </c>
      <c r="K131" s="8" t="s">
        <v>0</v>
      </c>
      <c r="L131" s="10"/>
      <c r="M131" s="8"/>
      <c r="N131" s="10">
        <f>$B131</f>
        <v>127</v>
      </c>
      <c r="O131" s="8"/>
      <c r="P131" s="8"/>
      <c r="Q131" s="10"/>
      <c r="R131" s="10"/>
      <c r="S131" s="8"/>
      <c r="U131" s="10"/>
      <c r="V131" s="8"/>
      <c r="W131" s="10">
        <f>$D131</f>
        <v>81</v>
      </c>
      <c r="X131" s="8"/>
      <c r="Y131" s="8"/>
      <c r="Z131" s="10"/>
      <c r="AA131" s="10"/>
      <c r="AB131" s="8"/>
    </row>
    <row r="132" spans="1:28" ht="12.75">
      <c r="A132" s="8">
        <v>189</v>
      </c>
      <c r="B132" s="8">
        <v>128</v>
      </c>
      <c r="C132" s="8">
        <v>31</v>
      </c>
      <c r="D132" s="8">
        <v>82</v>
      </c>
      <c r="E132" s="8">
        <v>1400</v>
      </c>
      <c r="F132" s="38">
        <v>0.0370949074074074</v>
      </c>
      <c r="G132" s="1" t="s">
        <v>340</v>
      </c>
      <c r="H132" s="1" t="s">
        <v>405</v>
      </c>
      <c r="I132" s="8" t="s">
        <v>214</v>
      </c>
      <c r="J132" s="8" t="s">
        <v>37</v>
      </c>
      <c r="K132" s="8" t="s">
        <v>0</v>
      </c>
      <c r="L132" s="10"/>
      <c r="M132" s="8"/>
      <c r="N132" s="10">
        <f>$B132</f>
        <v>128</v>
      </c>
      <c r="O132" s="8"/>
      <c r="P132" s="8"/>
      <c r="Q132" s="10"/>
      <c r="R132" s="10"/>
      <c r="S132" s="8"/>
      <c r="U132" s="10"/>
      <c r="V132" s="8"/>
      <c r="W132" s="10">
        <f>$D132</f>
        <v>82</v>
      </c>
      <c r="X132" s="8"/>
      <c r="Y132" s="8"/>
      <c r="Z132" s="10"/>
      <c r="AA132" s="10"/>
      <c r="AB132" s="8"/>
    </row>
    <row r="133" spans="1:28" ht="12.75">
      <c r="A133" s="8">
        <v>192</v>
      </c>
      <c r="B133" s="8">
        <v>129</v>
      </c>
      <c r="C133" s="8">
        <v>32</v>
      </c>
      <c r="D133" s="8">
        <v>83</v>
      </c>
      <c r="E133" s="8">
        <v>1401</v>
      </c>
      <c r="F133" s="38">
        <v>0.03740752314814815</v>
      </c>
      <c r="G133" s="1" t="s">
        <v>406</v>
      </c>
      <c r="H133" s="1" t="s">
        <v>407</v>
      </c>
      <c r="I133" s="8" t="s">
        <v>214</v>
      </c>
      <c r="J133" s="8" t="s">
        <v>37</v>
      </c>
      <c r="K133" s="8" t="s">
        <v>0</v>
      </c>
      <c r="L133" s="10"/>
      <c r="M133" s="8"/>
      <c r="N133" s="10">
        <f>$B133</f>
        <v>129</v>
      </c>
      <c r="O133" s="8"/>
      <c r="P133" s="8"/>
      <c r="Q133" s="10"/>
      <c r="R133" s="10"/>
      <c r="S133" s="8"/>
      <c r="U133" s="10"/>
      <c r="V133" s="8"/>
      <c r="W133" s="8"/>
      <c r="X133" s="8"/>
      <c r="Y133" s="8"/>
      <c r="Z133" s="10"/>
      <c r="AA133" s="10"/>
      <c r="AB133" s="8"/>
    </row>
    <row r="134" spans="1:28" ht="12.75">
      <c r="A134" s="8">
        <v>193</v>
      </c>
      <c r="B134" s="8">
        <v>130</v>
      </c>
      <c r="C134" s="8">
        <v>1</v>
      </c>
      <c r="D134" s="8">
        <v>84</v>
      </c>
      <c r="E134" s="8">
        <v>1236</v>
      </c>
      <c r="F134" s="38">
        <v>0.0375</v>
      </c>
      <c r="G134" s="1" t="s">
        <v>223</v>
      </c>
      <c r="H134" s="1" t="s">
        <v>408</v>
      </c>
      <c r="I134" s="8" t="s">
        <v>409</v>
      </c>
      <c r="J134" s="8" t="s">
        <v>27</v>
      </c>
      <c r="K134" s="8" t="s">
        <v>0</v>
      </c>
      <c r="L134" s="10"/>
      <c r="M134" s="8"/>
      <c r="N134" s="10"/>
      <c r="O134" s="8"/>
      <c r="P134" s="8"/>
      <c r="Q134" s="10"/>
      <c r="R134" s="10">
        <f>$B134</f>
        <v>130</v>
      </c>
      <c r="S134" s="8"/>
      <c r="U134" s="10"/>
      <c r="V134" s="8"/>
      <c r="W134" s="8"/>
      <c r="X134" s="8"/>
      <c r="Y134" s="8"/>
      <c r="Z134" s="10"/>
      <c r="AA134" s="10">
        <f>$D134</f>
        <v>84</v>
      </c>
      <c r="AB134" s="8"/>
    </row>
    <row r="135" spans="1:28" ht="12.75">
      <c r="A135" s="8">
        <v>196</v>
      </c>
      <c r="B135" s="8">
        <v>131</v>
      </c>
      <c r="C135" s="8">
        <v>41</v>
      </c>
      <c r="D135" s="8">
        <v>85</v>
      </c>
      <c r="E135" s="8">
        <v>959</v>
      </c>
      <c r="F135" s="38">
        <v>0.037800925925925925</v>
      </c>
      <c r="G135" s="1" t="s">
        <v>410</v>
      </c>
      <c r="H135" s="1" t="s">
        <v>411</v>
      </c>
      <c r="I135" s="8" t="s">
        <v>211</v>
      </c>
      <c r="J135" s="8" t="s">
        <v>38</v>
      </c>
      <c r="K135" s="8" t="s">
        <v>0</v>
      </c>
      <c r="L135" s="10"/>
      <c r="M135" s="8"/>
      <c r="N135" s="10"/>
      <c r="O135" s="8"/>
      <c r="P135" s="8"/>
      <c r="Q135" s="10"/>
      <c r="R135" s="10"/>
      <c r="S135" s="8"/>
      <c r="U135" s="10"/>
      <c r="V135" s="8"/>
      <c r="W135" s="8"/>
      <c r="X135" s="8"/>
      <c r="Y135" s="8"/>
      <c r="Z135" s="10"/>
      <c r="AA135" s="8"/>
      <c r="AB135" s="8"/>
    </row>
    <row r="136" spans="1:28" ht="12.75">
      <c r="A136" s="8">
        <v>201</v>
      </c>
      <c r="B136" s="8">
        <v>132</v>
      </c>
      <c r="C136" s="8">
        <v>33</v>
      </c>
      <c r="D136" s="8">
        <v>86</v>
      </c>
      <c r="E136" s="8">
        <v>901</v>
      </c>
      <c r="F136" s="38">
        <v>0.03944444444444445</v>
      </c>
      <c r="G136" s="1" t="s">
        <v>311</v>
      </c>
      <c r="H136" s="1" t="s">
        <v>412</v>
      </c>
      <c r="I136" s="8" t="s">
        <v>214</v>
      </c>
      <c r="J136" s="8" t="s">
        <v>38</v>
      </c>
      <c r="K136" s="8" t="s">
        <v>0</v>
      </c>
      <c r="L136" s="10"/>
      <c r="M136" s="8"/>
      <c r="N136" s="10"/>
      <c r="O136" s="8"/>
      <c r="P136" s="8"/>
      <c r="Q136" s="10"/>
      <c r="R136" s="10"/>
      <c r="S136" s="8"/>
      <c r="U136" s="10"/>
      <c r="V136" s="8"/>
      <c r="W136" s="8"/>
      <c r="X136" s="8"/>
      <c r="Y136" s="8"/>
      <c r="Z136" s="10"/>
      <c r="AA136" s="8"/>
      <c r="AB136" s="8"/>
    </row>
    <row r="137" spans="1:28" ht="12.75">
      <c r="A137" s="8">
        <v>203</v>
      </c>
      <c r="B137" s="8">
        <v>133</v>
      </c>
      <c r="C137" s="8">
        <v>13</v>
      </c>
      <c r="D137" s="8">
        <v>87</v>
      </c>
      <c r="E137" s="8">
        <v>1470</v>
      </c>
      <c r="F137" s="38">
        <v>0.040011574074074074</v>
      </c>
      <c r="G137" s="1" t="s">
        <v>413</v>
      </c>
      <c r="H137" s="1" t="s">
        <v>199</v>
      </c>
      <c r="I137" s="8" t="s">
        <v>226</v>
      </c>
      <c r="J137" s="8" t="s">
        <v>32</v>
      </c>
      <c r="K137" s="8" t="s">
        <v>0</v>
      </c>
      <c r="L137" s="10"/>
      <c r="M137" s="8"/>
      <c r="N137" s="10"/>
      <c r="O137" s="8"/>
      <c r="P137" s="8"/>
      <c r="Q137" s="10"/>
      <c r="R137" s="10"/>
      <c r="S137" s="8"/>
      <c r="U137" s="10"/>
      <c r="V137" s="8"/>
      <c r="W137" s="8"/>
      <c r="X137" s="8"/>
      <c r="Y137" s="8"/>
      <c r="Z137" s="10"/>
      <c r="AA137" s="8"/>
      <c r="AB137" s="8"/>
    </row>
    <row r="138" spans="1:28" ht="12.75">
      <c r="A138" s="8">
        <v>205</v>
      </c>
      <c r="B138" s="8">
        <v>134</v>
      </c>
      <c r="C138" s="8">
        <v>34</v>
      </c>
      <c r="D138" s="8">
        <v>88</v>
      </c>
      <c r="E138" s="8">
        <v>1468</v>
      </c>
      <c r="F138" s="38">
        <v>0.04038194444444444</v>
      </c>
      <c r="G138" s="1" t="s">
        <v>414</v>
      </c>
      <c r="H138" s="1" t="s">
        <v>303</v>
      </c>
      <c r="I138" s="8" t="s">
        <v>214</v>
      </c>
      <c r="J138" s="8" t="s">
        <v>32</v>
      </c>
      <c r="K138" s="8" t="s">
        <v>0</v>
      </c>
      <c r="L138" s="10"/>
      <c r="M138" s="8"/>
      <c r="N138" s="10"/>
      <c r="O138" s="8"/>
      <c r="P138" s="8"/>
      <c r="Q138" s="10"/>
      <c r="R138" s="10"/>
      <c r="S138" s="8"/>
      <c r="U138" s="10"/>
      <c r="V138" s="8"/>
      <c r="W138" s="8"/>
      <c r="X138" s="8"/>
      <c r="Y138" s="8"/>
      <c r="Z138" s="10"/>
      <c r="AA138" s="8"/>
      <c r="AB138" s="8"/>
    </row>
    <row r="139" spans="1:28" ht="12.75">
      <c r="A139" s="8">
        <v>211</v>
      </c>
      <c r="B139" s="8">
        <v>135</v>
      </c>
      <c r="C139" s="8">
        <v>14</v>
      </c>
      <c r="D139" s="8">
        <v>89</v>
      </c>
      <c r="E139" s="8">
        <v>1192</v>
      </c>
      <c r="F139" s="39">
        <v>0.041979166666666665</v>
      </c>
      <c r="G139" s="1" t="s">
        <v>223</v>
      </c>
      <c r="H139" s="1" t="s">
        <v>235</v>
      </c>
      <c r="I139" s="8" t="s">
        <v>226</v>
      </c>
      <c r="J139" s="8" t="s">
        <v>32</v>
      </c>
      <c r="K139" s="8" t="s">
        <v>0</v>
      </c>
      <c r="L139" s="10"/>
      <c r="M139" s="8"/>
      <c r="N139" s="10"/>
      <c r="O139" s="8"/>
      <c r="P139" s="8"/>
      <c r="Q139" s="10"/>
      <c r="R139" s="10"/>
      <c r="S139" s="8"/>
      <c r="U139" s="10"/>
      <c r="V139" s="8"/>
      <c r="W139" s="8"/>
      <c r="X139" s="8"/>
      <c r="Y139" s="8"/>
      <c r="Z139" s="10"/>
      <c r="AA139" s="8"/>
      <c r="AB139" s="8"/>
    </row>
    <row r="140" spans="1:28" ht="12.75">
      <c r="A140" s="8">
        <v>214</v>
      </c>
      <c r="B140" s="8">
        <v>136</v>
      </c>
      <c r="C140" s="8">
        <v>1</v>
      </c>
      <c r="D140" s="8">
        <v>90</v>
      </c>
      <c r="E140" s="8">
        <v>1247</v>
      </c>
      <c r="F140" s="39">
        <v>0.04332175925925926</v>
      </c>
      <c r="G140" s="1" t="s">
        <v>236</v>
      </c>
      <c r="H140" s="1" t="s">
        <v>93</v>
      </c>
      <c r="I140" s="8" t="s">
        <v>214</v>
      </c>
      <c r="J140" s="8" t="s">
        <v>27</v>
      </c>
      <c r="K140" s="8" t="s">
        <v>0</v>
      </c>
      <c r="L140" s="10"/>
      <c r="M140" s="8"/>
      <c r="N140" s="10"/>
      <c r="O140" s="8"/>
      <c r="P140" s="8"/>
      <c r="Q140" s="10"/>
      <c r="R140" s="10">
        <f>$B140</f>
        <v>136</v>
      </c>
      <c r="S140" s="8"/>
      <c r="U140" s="10"/>
      <c r="V140" s="8"/>
      <c r="W140" s="8"/>
      <c r="X140" s="8"/>
      <c r="Y140" s="8"/>
      <c r="Z140" s="10"/>
      <c r="AA140" s="8"/>
      <c r="AB140" s="8"/>
    </row>
    <row r="141" spans="1:28" ht="12.75">
      <c r="A141" s="8"/>
      <c r="B141" s="8">
        <v>137</v>
      </c>
      <c r="C141" s="8"/>
      <c r="D141" s="8">
        <v>91</v>
      </c>
      <c r="E141" s="8"/>
      <c r="F141" s="38"/>
      <c r="G141" s="1"/>
      <c r="H141" s="1"/>
      <c r="I141" s="8"/>
      <c r="J141" s="8"/>
      <c r="K141" s="8"/>
      <c r="L141" s="10">
        <f aca="true" t="shared" si="0" ref="L141:L147">$B141</f>
        <v>137</v>
      </c>
      <c r="M141" s="8"/>
      <c r="N141" s="10">
        <f>$B141</f>
        <v>137</v>
      </c>
      <c r="O141" s="8"/>
      <c r="P141" s="8"/>
      <c r="Q141" s="10">
        <f aca="true" t="shared" si="1" ref="Q141:R145">$B141</f>
        <v>137</v>
      </c>
      <c r="R141" s="10">
        <f t="shared" si="1"/>
        <v>137</v>
      </c>
      <c r="S141" s="8"/>
      <c r="U141" s="10">
        <f>$D141</f>
        <v>91</v>
      </c>
      <c r="V141" s="8"/>
      <c r="W141" s="8"/>
      <c r="X141" s="8"/>
      <c r="Y141" s="8"/>
      <c r="Z141" s="10">
        <f>$D141</f>
        <v>91</v>
      </c>
      <c r="AA141" s="8"/>
      <c r="AB141" s="8"/>
    </row>
    <row r="142" spans="1:28" ht="12.75">
      <c r="A142" s="8"/>
      <c r="B142" s="8">
        <v>137</v>
      </c>
      <c r="C142" s="8"/>
      <c r="D142" s="8">
        <v>91</v>
      </c>
      <c r="E142" s="8"/>
      <c r="F142" s="38"/>
      <c r="G142" s="1"/>
      <c r="H142" s="1"/>
      <c r="I142" s="8"/>
      <c r="J142" s="8"/>
      <c r="K142" s="8"/>
      <c r="L142" s="10">
        <f t="shared" si="0"/>
        <v>137</v>
      </c>
      <c r="M142" s="8"/>
      <c r="N142" s="10">
        <f>$B142</f>
        <v>137</v>
      </c>
      <c r="O142" s="8"/>
      <c r="P142" s="8"/>
      <c r="Q142" s="10">
        <f t="shared" si="1"/>
        <v>137</v>
      </c>
      <c r="R142" s="10">
        <f t="shared" si="1"/>
        <v>137</v>
      </c>
      <c r="S142" s="8"/>
      <c r="U142" s="10">
        <f>$D142</f>
        <v>91</v>
      </c>
      <c r="V142" s="8"/>
      <c r="W142" s="8"/>
      <c r="X142" s="8"/>
      <c r="Y142" s="8"/>
      <c r="Z142" s="10">
        <f>$D142</f>
        <v>91</v>
      </c>
      <c r="AA142" s="8"/>
      <c r="AB142" s="8"/>
    </row>
    <row r="143" spans="1:28" ht="12.75">
      <c r="A143" s="8"/>
      <c r="B143" s="8">
        <v>137</v>
      </c>
      <c r="C143" s="8"/>
      <c r="D143" s="8">
        <v>91</v>
      </c>
      <c r="E143" s="8"/>
      <c r="F143" s="38"/>
      <c r="G143" s="1"/>
      <c r="H143" s="1"/>
      <c r="I143" s="8"/>
      <c r="J143" s="8"/>
      <c r="K143" s="8"/>
      <c r="L143" s="10">
        <f t="shared" si="0"/>
        <v>137</v>
      </c>
      <c r="M143" s="8"/>
      <c r="N143" s="10">
        <f>$B143</f>
        <v>137</v>
      </c>
      <c r="O143" s="8"/>
      <c r="P143" s="8"/>
      <c r="Q143" s="10">
        <f t="shared" si="1"/>
        <v>137</v>
      </c>
      <c r="R143" s="10">
        <f t="shared" si="1"/>
        <v>137</v>
      </c>
      <c r="S143" s="8"/>
      <c r="U143" s="10">
        <f>$D143</f>
        <v>91</v>
      </c>
      <c r="V143" s="8"/>
      <c r="W143" s="8"/>
      <c r="X143" s="8"/>
      <c r="Y143" s="8"/>
      <c r="Z143" s="10">
        <f>$D143</f>
        <v>91</v>
      </c>
      <c r="AA143" s="8"/>
      <c r="AB143" s="8"/>
    </row>
    <row r="144" spans="1:28" ht="12.75">
      <c r="A144" s="8"/>
      <c r="B144" s="8">
        <v>137</v>
      </c>
      <c r="C144" s="8"/>
      <c r="D144" s="8">
        <v>91</v>
      </c>
      <c r="E144" s="8"/>
      <c r="F144" s="38"/>
      <c r="G144" s="1"/>
      <c r="H144" s="1"/>
      <c r="I144" s="8"/>
      <c r="J144" s="8"/>
      <c r="K144" s="8"/>
      <c r="L144" s="10">
        <f t="shared" si="0"/>
        <v>137</v>
      </c>
      <c r="M144" s="8"/>
      <c r="N144" s="10">
        <f>$B144</f>
        <v>137</v>
      </c>
      <c r="O144" s="8"/>
      <c r="P144" s="8"/>
      <c r="Q144" s="10">
        <f t="shared" si="1"/>
        <v>137</v>
      </c>
      <c r="R144" s="10">
        <f t="shared" si="1"/>
        <v>137</v>
      </c>
      <c r="S144" s="8"/>
      <c r="U144" s="8"/>
      <c r="V144" s="8"/>
      <c r="W144" s="8"/>
      <c r="X144" s="8"/>
      <c r="Y144" s="8"/>
      <c r="Z144" s="10">
        <f>$D144</f>
        <v>91</v>
      </c>
      <c r="AA144" s="8"/>
      <c r="AB144" s="8"/>
    </row>
    <row r="145" spans="1:28" ht="12.75">
      <c r="A145" s="8"/>
      <c r="B145" s="8">
        <v>137</v>
      </c>
      <c r="C145" s="8"/>
      <c r="D145" s="8"/>
      <c r="E145" s="8"/>
      <c r="F145" s="38"/>
      <c r="G145" s="1"/>
      <c r="H145" s="1"/>
      <c r="I145" s="8"/>
      <c r="J145" s="8"/>
      <c r="K145" s="8"/>
      <c r="L145" s="10">
        <f t="shared" si="0"/>
        <v>137</v>
      </c>
      <c r="M145" s="8"/>
      <c r="N145" s="8"/>
      <c r="O145" s="8"/>
      <c r="P145" s="8"/>
      <c r="Q145" s="10">
        <f t="shared" si="1"/>
        <v>137</v>
      </c>
      <c r="R145" s="8"/>
      <c r="S145" s="8"/>
      <c r="U145" s="8"/>
      <c r="V145" s="8"/>
      <c r="W145" s="8"/>
      <c r="X145" s="8"/>
      <c r="Y145" s="8"/>
      <c r="Z145" s="8"/>
      <c r="AA145" s="8"/>
      <c r="AB145" s="8"/>
    </row>
    <row r="146" spans="1:28" ht="12.75">
      <c r="A146" s="8"/>
      <c r="B146" s="8">
        <v>137</v>
      </c>
      <c r="C146" s="8"/>
      <c r="D146" s="8"/>
      <c r="E146" s="8"/>
      <c r="F146" s="38"/>
      <c r="G146" s="1"/>
      <c r="H146" s="1"/>
      <c r="I146" s="8"/>
      <c r="J146" s="8"/>
      <c r="K146" s="8"/>
      <c r="L146" s="10">
        <f t="shared" si="0"/>
        <v>137</v>
      </c>
      <c r="M146" s="8"/>
      <c r="N146" s="8"/>
      <c r="O146" s="8"/>
      <c r="P146" s="8"/>
      <c r="Q146" s="8"/>
      <c r="R146" s="8"/>
      <c r="S146" s="8"/>
      <c r="U146" s="8"/>
      <c r="V146" s="8"/>
      <c r="W146" s="8"/>
      <c r="X146" s="8"/>
      <c r="Y146" s="8"/>
      <c r="Z146" s="8"/>
      <c r="AA146" s="8"/>
      <c r="AB146" s="8"/>
    </row>
    <row r="147" spans="1:28" ht="12.75">
      <c r="A147" s="8"/>
      <c r="B147" s="8">
        <v>137</v>
      </c>
      <c r="C147" s="8"/>
      <c r="D147" s="8"/>
      <c r="E147" s="8"/>
      <c r="F147" s="38"/>
      <c r="G147" s="1"/>
      <c r="H147" s="1"/>
      <c r="I147" s="8"/>
      <c r="J147" s="8"/>
      <c r="K147" s="8"/>
      <c r="L147" s="10">
        <f t="shared" si="0"/>
        <v>137</v>
      </c>
      <c r="M147" s="8"/>
      <c r="N147" s="8"/>
      <c r="O147" s="8"/>
      <c r="P147" s="8"/>
      <c r="Q147" s="8"/>
      <c r="R147" s="8"/>
      <c r="S147" s="8"/>
      <c r="U147" s="8"/>
      <c r="V147" s="8"/>
      <c r="W147" s="8"/>
      <c r="X147" s="8"/>
      <c r="Y147" s="8"/>
      <c r="Z147" s="8"/>
      <c r="AA147" s="8"/>
      <c r="AB147" s="8"/>
    </row>
    <row r="148" spans="12:28" ht="12.75">
      <c r="L148" s="8"/>
      <c r="M148" s="8"/>
      <c r="N148" s="8"/>
      <c r="O148" s="8"/>
      <c r="P148" s="8"/>
      <c r="Q148" s="8"/>
      <c r="R148" s="8"/>
      <c r="S148" s="8"/>
      <c r="U148" s="8"/>
      <c r="V148" s="8"/>
      <c r="W148" s="8"/>
      <c r="X148" s="8"/>
      <c r="Y148" s="8"/>
      <c r="Z148" s="8"/>
      <c r="AA148" s="8"/>
      <c r="AB148" s="8"/>
    </row>
    <row r="149" spans="8:28" ht="12.75">
      <c r="H149" s="46" t="s">
        <v>20</v>
      </c>
      <c r="I149" s="8"/>
      <c r="J149" s="8"/>
      <c r="K149" s="8"/>
      <c r="L149" s="8"/>
      <c r="M149" s="45">
        <f>SUM(SMALL(M$5:M$147,{13,14,15,16,17,18,19,20,21,22,23,24}))</f>
        <v>1224</v>
      </c>
      <c r="N149" s="8"/>
      <c r="O149" s="45">
        <f>SUM(SMALL(O$5:O$147,{13,14,15,16,17,18,19,20,21,22,23,24}))</f>
        <v>781</v>
      </c>
      <c r="P149" s="45">
        <f>SUM(SMALL(P$5:P$147,{13,14,15,16,17,18,19,20,21,22,23,24}))</f>
        <v>1009</v>
      </c>
      <c r="Q149" s="8"/>
      <c r="R149" s="8"/>
      <c r="S149" s="8"/>
      <c r="U149"/>
      <c r="V149" s="45">
        <f>SUM(SMALL(V$5:V$147,{7,8,9,10,11,12}))</f>
        <v>304</v>
      </c>
      <c r="X149" s="45">
        <f>SUM(SMALL(X$5:X$147,{7,8,9,10,11,12}))</f>
        <v>275</v>
      </c>
      <c r="Y149" s="45">
        <f>SUM(SMALL(Y$5:Y$147,{7,8,9,10,11,12}))</f>
        <v>201</v>
      </c>
      <c r="AB149" s="45">
        <f>SUM(SMALL(AB$5:AB$147,{7,8,9,10,11,12}))</f>
        <v>246</v>
      </c>
    </row>
    <row r="150" spans="8:28" ht="12.75">
      <c r="H150" s="1"/>
      <c r="I150" s="8"/>
      <c r="J150" s="8"/>
      <c r="K150" s="8"/>
      <c r="L150" s="8"/>
      <c r="M150" s="45">
        <f>COUNT(SMALL(M$5:M$147,{13,14,15,16,17,18,19,20,21,22,23,24}))</f>
        <v>12</v>
      </c>
      <c r="N150" s="8"/>
      <c r="O150" s="45">
        <f>COUNT(SMALL(O$5:O$147,{13,14,15,16,17,18,19,20,21,22,23,24}))</f>
        <v>12</v>
      </c>
      <c r="P150" s="45">
        <f>COUNT(SMALL(P$5:P$147,{13,14,15,16,17,18,19,20,21,22,23,24}))</f>
        <v>12</v>
      </c>
      <c r="Q150" s="8"/>
      <c r="R150" s="8"/>
      <c r="U150"/>
      <c r="V150" s="45">
        <f>COUNT(SMALL(V$5:V$147,{7,8,9,10,11,12}))</f>
        <v>6</v>
      </c>
      <c r="W150"/>
      <c r="X150" s="45">
        <f>COUNT(SMALL(X$5:X$147,{7,8,9,10,11,12}))</f>
        <v>6</v>
      </c>
      <c r="Y150" s="45">
        <f>COUNT(SMALL(Y$5:Y$147,{7,8,9,10,11,12}))</f>
        <v>6</v>
      </c>
      <c r="Z150"/>
      <c r="AB150" s="45">
        <f>COUNT(SMALL(AB$5:AB$147,{7,8,9,10,11,12}))</f>
        <v>6</v>
      </c>
    </row>
    <row r="151" spans="8:28" ht="12.75">
      <c r="H151" s="1"/>
      <c r="I151" s="8"/>
      <c r="J151" s="8"/>
      <c r="K151" s="8"/>
      <c r="L151" s="8"/>
      <c r="M151" s="8"/>
      <c r="N151" s="8"/>
      <c r="O151" s="8"/>
      <c r="Q151" s="8"/>
      <c r="R151" s="8"/>
      <c r="S151" s="8"/>
      <c r="U151"/>
      <c r="V151" s="8"/>
      <c r="X151" s="8"/>
      <c r="Y151" s="8"/>
      <c r="Z151"/>
      <c r="AB151"/>
    </row>
    <row r="152" spans="8:22" ht="12.75">
      <c r="H152" s="52" t="s">
        <v>21</v>
      </c>
      <c r="I152" s="8"/>
      <c r="J152" s="8"/>
      <c r="K152" s="8"/>
      <c r="L152" s="8"/>
      <c r="S152" s="8"/>
      <c r="V152" s="47">
        <f>SUM(SMALL(V$5:V$147,{13,14,15,16,17,18}))</f>
        <v>403</v>
      </c>
    </row>
    <row r="153" spans="8:22" ht="12.75">
      <c r="H153" s="1"/>
      <c r="I153" s="8"/>
      <c r="J153" s="8"/>
      <c r="K153" s="8"/>
      <c r="L153" s="8"/>
      <c r="V153" s="47">
        <f>COUNT(SMALL(V$5:V$147,{13,14,15,16,17,18}))</f>
        <v>6</v>
      </c>
    </row>
  </sheetData>
  <sheetProtection/>
  <printOptions/>
  <pageMargins left="0.75" right="0.75" top="1.15" bottom="1.23" header="0.5" footer="0.5"/>
  <pageSetup fitToHeight="0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Tracy</cp:lastModifiedBy>
  <cp:lastPrinted>2013-05-15T00:31:36Z</cp:lastPrinted>
  <dcterms:created xsi:type="dcterms:W3CDTF">2007-05-16T16:50:18Z</dcterms:created>
  <dcterms:modified xsi:type="dcterms:W3CDTF">2013-06-13T21:44:08Z</dcterms:modified>
  <cp:category/>
  <cp:version/>
  <cp:contentType/>
  <cp:contentStatus/>
</cp:coreProperties>
</file>