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760" activeTab="0"/>
  </bookViews>
  <sheets>
    <sheet name="Sheet1" sheetId="1" r:id="rId1"/>
  </sheets>
  <definedNames>
    <definedName name="_xlnm.Print_Area" localSheetId="0">'Sheet1'!$A$1:$W$93</definedName>
  </definedNames>
  <calcPr fullCalcOnLoad="1"/>
</workbook>
</file>

<file path=xl/sharedStrings.xml><?xml version="1.0" encoding="utf-8"?>
<sst xmlns="http://schemas.openxmlformats.org/spreadsheetml/2006/main" count="54" uniqueCount="34">
  <si>
    <t>Depreciation</t>
  </si>
  <si>
    <t>FAIRLANDS VALLEY SPARTANS</t>
  </si>
  <si>
    <t>Events</t>
  </si>
  <si>
    <t>Other Income/Expenditure</t>
  </si>
  <si>
    <t>Admin</t>
  </si>
  <si>
    <t>Interest</t>
  </si>
  <si>
    <t>Coaching</t>
  </si>
  <si>
    <t>Track</t>
  </si>
  <si>
    <t>Affiliations</t>
  </si>
  <si>
    <t>Presentation/Social Events</t>
  </si>
  <si>
    <t>Trophies</t>
  </si>
  <si>
    <t>Misc</t>
  </si>
  <si>
    <t>Kit</t>
  </si>
  <si>
    <t>Subscriptions</t>
  </si>
  <si>
    <t>Total Other Expenditure</t>
  </si>
  <si>
    <r>
      <t xml:space="preserve">SURPLUS / </t>
    </r>
    <r>
      <rPr>
        <b/>
        <sz val="12"/>
        <color indexed="10"/>
        <rFont val="Arial"/>
        <family val="2"/>
      </rPr>
      <t>DEFICIT</t>
    </r>
  </si>
  <si>
    <t>Income</t>
  </si>
  <si>
    <t>Expenditure</t>
  </si>
  <si>
    <t>Net</t>
  </si>
  <si>
    <t>Relays</t>
  </si>
  <si>
    <t>ORC</t>
  </si>
  <si>
    <t>5 Mile</t>
  </si>
  <si>
    <t>XC</t>
  </si>
  <si>
    <t>MWL</t>
  </si>
  <si>
    <t>5k (Previous year)</t>
  </si>
  <si>
    <t>5k</t>
  </si>
  <si>
    <t>Run4Fun</t>
  </si>
  <si>
    <t>NET</t>
  </si>
  <si>
    <t>Total Events</t>
  </si>
  <si>
    <t>S.Thompson</t>
  </si>
  <si>
    <t>Profit &amp; Loss Account for the period ended 31st October 2011</t>
  </si>
  <si>
    <t>Bank Fees</t>
  </si>
  <si>
    <t>Facility Hire</t>
  </si>
  <si>
    <t>17th November 2011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</si>
</sst>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0_ ;\-0\ "/>
    <numFmt numFmtId="174" formatCode="0;[Red]0"/>
    <numFmt numFmtId="175" formatCode="0.00_ ;\-0.00\ "/>
    <numFmt numFmtId="176" formatCode="0.00_ ;[Red]\-0.00\ "/>
    <numFmt numFmtId="177" formatCode="#,##0_ ;[Red]\(#,##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22">
      <selection activeCell="H64" sqref="H64"/>
    </sheetView>
  </sheetViews>
  <sheetFormatPr defaultColWidth="8.8515625" defaultRowHeight="12.75"/>
  <cols>
    <col min="1" max="1" width="20.421875" style="0" customWidth="1"/>
    <col min="2" max="2" width="13.140625" style="0" bestFit="1" customWidth="1"/>
    <col min="3" max="3" width="12.421875" style="0" customWidth="1"/>
    <col min="4" max="4" width="8.421875" style="0" customWidth="1"/>
    <col min="5" max="5" width="12.421875" style="0" customWidth="1"/>
    <col min="6" max="6" width="10.421875" style="0" customWidth="1"/>
    <col min="7" max="7" width="12.421875" style="0" customWidth="1"/>
    <col min="8" max="8" width="10.421875" style="0" customWidth="1"/>
    <col min="9" max="9" width="11.421875" style="0" customWidth="1"/>
    <col min="10" max="10" width="9.421875" style="0" customWidth="1"/>
    <col min="11" max="11" width="10.421875" style="0" customWidth="1"/>
  </cols>
  <sheetData>
    <row r="2" spans="1:14" ht="15.7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5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spans="1:14" ht="15.75">
      <c r="A4" s="1" t="s">
        <v>30</v>
      </c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</row>
    <row r="6" spans="1:14" ht="15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/>
      <c r="B8" s="2"/>
      <c r="C8" s="3">
        <v>2011</v>
      </c>
      <c r="D8" s="1"/>
      <c r="E8" s="3">
        <v>2010</v>
      </c>
      <c r="F8" s="1"/>
      <c r="G8" s="3">
        <v>2009</v>
      </c>
      <c r="H8" s="1"/>
      <c r="I8" s="3">
        <v>2008</v>
      </c>
      <c r="J8" s="2"/>
      <c r="K8" s="3">
        <v>2007</v>
      </c>
      <c r="L8" s="2"/>
      <c r="M8" s="2"/>
      <c r="N8" s="2"/>
    </row>
    <row r="9" spans="1:14" ht="15.75">
      <c r="A9" s="2"/>
      <c r="B9" s="2"/>
      <c r="C9" s="2"/>
      <c r="D9" s="1"/>
      <c r="E9" s="2"/>
      <c r="F9" s="1"/>
      <c r="G9" s="2"/>
      <c r="H9" s="1"/>
      <c r="I9" s="3"/>
      <c r="J9" s="2"/>
      <c r="K9" s="3"/>
      <c r="L9" s="2"/>
      <c r="M9" s="2"/>
      <c r="N9" s="2"/>
    </row>
    <row r="10" spans="1:14" ht="15.75">
      <c r="A10" s="1" t="s">
        <v>2</v>
      </c>
      <c r="B10" s="1"/>
      <c r="C10" s="2"/>
      <c r="D10" s="2"/>
      <c r="E10" s="2"/>
      <c r="F10" s="2"/>
      <c r="G10" s="2"/>
      <c r="H10" s="2"/>
      <c r="I10" s="4"/>
      <c r="J10" s="2"/>
      <c r="K10" s="4"/>
      <c r="L10" s="2"/>
      <c r="M10" s="2"/>
      <c r="N10" s="2"/>
    </row>
    <row r="11" spans="1:14" ht="15">
      <c r="A11" s="2" t="s">
        <v>24</v>
      </c>
      <c r="B11" s="2" t="s">
        <v>16</v>
      </c>
      <c r="C11" s="5"/>
      <c r="D11" s="6"/>
      <c r="E11" s="5">
        <f>3391.69+3028</f>
        <v>6419.6900000000005</v>
      </c>
      <c r="F11" s="6"/>
      <c r="G11" s="5">
        <v>0</v>
      </c>
      <c r="H11" s="6"/>
      <c r="I11" s="5">
        <v>0</v>
      </c>
      <c r="J11" s="6"/>
      <c r="K11" s="5">
        <v>0</v>
      </c>
      <c r="L11" s="2"/>
      <c r="M11" s="2"/>
      <c r="N11" s="2"/>
    </row>
    <row r="12" spans="1:14" ht="15">
      <c r="A12" s="2"/>
      <c r="B12" s="2" t="s">
        <v>17</v>
      </c>
      <c r="C12" s="7"/>
      <c r="D12" s="6"/>
      <c r="E12" s="7">
        <v>-687.83</v>
      </c>
      <c r="F12" s="6"/>
      <c r="G12" s="7">
        <v>0</v>
      </c>
      <c r="H12" s="6"/>
      <c r="I12" s="7">
        <v>0</v>
      </c>
      <c r="J12" s="6"/>
      <c r="K12" s="7">
        <v>0</v>
      </c>
      <c r="L12" s="2"/>
      <c r="M12" s="2"/>
      <c r="N12" s="2"/>
    </row>
    <row r="13" spans="1:14" ht="15">
      <c r="A13" s="2"/>
      <c r="B13" s="2" t="s">
        <v>18</v>
      </c>
      <c r="C13" s="7">
        <f>SUM(C11:C12)</f>
        <v>0</v>
      </c>
      <c r="D13" s="6"/>
      <c r="E13" s="7">
        <f>SUM(E11:E12)</f>
        <v>5731.860000000001</v>
      </c>
      <c r="F13" s="6"/>
      <c r="G13" s="7">
        <f>SUM(G11:G12)</f>
        <v>0</v>
      </c>
      <c r="H13" s="6"/>
      <c r="I13" s="7">
        <f>SUM(I11+I12)</f>
        <v>0</v>
      </c>
      <c r="J13" s="6"/>
      <c r="K13" s="7">
        <f>SUM(K11+K12)</f>
        <v>0</v>
      </c>
      <c r="L13" s="2"/>
      <c r="M13" s="2"/>
      <c r="N13" s="2"/>
    </row>
    <row r="14" spans="1:14" ht="15.75">
      <c r="A14" s="2"/>
      <c r="B14" s="2"/>
      <c r="C14" s="6"/>
      <c r="D14" s="6"/>
      <c r="E14" s="6"/>
      <c r="F14" s="6"/>
      <c r="G14" s="6"/>
      <c r="H14" s="6"/>
      <c r="I14" s="8"/>
      <c r="J14" s="6"/>
      <c r="K14" s="8"/>
      <c r="L14" s="2"/>
      <c r="M14" s="2"/>
      <c r="N14" s="2"/>
    </row>
    <row r="15" spans="1:14" ht="15">
      <c r="A15" s="2" t="s">
        <v>25</v>
      </c>
      <c r="B15" s="2" t="s">
        <v>16</v>
      </c>
      <c r="C15" s="5">
        <v>3341.16</v>
      </c>
      <c r="D15" s="6"/>
      <c r="E15" s="5">
        <v>4196.91</v>
      </c>
      <c r="F15" s="6"/>
      <c r="G15" s="5">
        <v>4952</v>
      </c>
      <c r="H15" s="6"/>
      <c r="I15" s="5">
        <v>3737</v>
      </c>
      <c r="J15" s="6"/>
      <c r="K15" s="5">
        <v>3706</v>
      </c>
      <c r="L15" s="2"/>
      <c r="M15" s="2"/>
      <c r="N15" s="2"/>
    </row>
    <row r="16" spans="1:14" ht="15">
      <c r="A16" s="2"/>
      <c r="B16" s="2" t="s">
        <v>17</v>
      </c>
      <c r="C16" s="7">
        <v>-651.29</v>
      </c>
      <c r="D16" s="6"/>
      <c r="E16" s="7">
        <v>-1014.25</v>
      </c>
      <c r="F16" s="6"/>
      <c r="G16" s="7">
        <v>-1827</v>
      </c>
      <c r="H16" s="6"/>
      <c r="I16" s="7">
        <v>-1180</v>
      </c>
      <c r="J16" s="6"/>
      <c r="K16" s="7">
        <v>-2075</v>
      </c>
      <c r="L16" s="2"/>
      <c r="M16" s="2"/>
      <c r="N16" s="2"/>
    </row>
    <row r="17" spans="1:14" ht="15">
      <c r="A17" s="2"/>
      <c r="B17" s="2" t="s">
        <v>18</v>
      </c>
      <c r="C17" s="7">
        <f>SUM(C15:C16)</f>
        <v>2689.87</v>
      </c>
      <c r="D17" s="6"/>
      <c r="E17" s="7">
        <f>SUM(E15:E16)</f>
        <v>3182.66</v>
      </c>
      <c r="F17" s="6"/>
      <c r="G17" s="7">
        <v>3125</v>
      </c>
      <c r="H17" s="6"/>
      <c r="I17" s="7">
        <f>SUM(I15+I16)</f>
        <v>2557</v>
      </c>
      <c r="J17" s="6"/>
      <c r="K17" s="7">
        <f>SUM(K15+K16)</f>
        <v>1631</v>
      </c>
      <c r="L17" s="2"/>
      <c r="M17" s="2"/>
      <c r="N17" s="2"/>
    </row>
    <row r="18" spans="1:14" ht="15">
      <c r="A18" s="2"/>
      <c r="B18" s="2"/>
      <c r="C18" s="7"/>
      <c r="D18" s="6"/>
      <c r="E18" s="7"/>
      <c r="F18" s="6"/>
      <c r="G18" s="7"/>
      <c r="H18" s="6"/>
      <c r="I18" s="7"/>
      <c r="J18" s="6"/>
      <c r="K18" s="7"/>
      <c r="L18" s="2"/>
      <c r="M18" s="2"/>
      <c r="N18" s="2"/>
    </row>
    <row r="19" spans="1:14" ht="15">
      <c r="A19" s="2" t="s">
        <v>19</v>
      </c>
      <c r="B19" s="2" t="s">
        <v>16</v>
      </c>
      <c r="C19" s="5">
        <v>1270</v>
      </c>
      <c r="D19" s="6"/>
      <c r="E19" s="5">
        <v>638</v>
      </c>
      <c r="F19" s="6"/>
      <c r="G19" s="5">
        <v>743</v>
      </c>
      <c r="H19" s="6"/>
      <c r="I19" s="5">
        <v>798</v>
      </c>
      <c r="J19" s="6"/>
      <c r="K19" s="5">
        <v>730</v>
      </c>
      <c r="L19" s="2"/>
      <c r="M19" s="2"/>
      <c r="N19" s="2"/>
    </row>
    <row r="20" spans="1:14" ht="15">
      <c r="A20" s="2"/>
      <c r="B20" s="2" t="s">
        <v>17</v>
      </c>
      <c r="C20" s="5">
        <v>-879.15</v>
      </c>
      <c r="D20" s="6"/>
      <c r="E20" s="5">
        <v>-403.15</v>
      </c>
      <c r="F20" s="6"/>
      <c r="G20" s="5">
        <v>-727</v>
      </c>
      <c r="H20" s="6"/>
      <c r="I20" s="7">
        <v>-270</v>
      </c>
      <c r="J20" s="6"/>
      <c r="K20" s="7">
        <v>-285</v>
      </c>
      <c r="L20" s="2"/>
      <c r="M20" s="2"/>
      <c r="N20" s="2"/>
    </row>
    <row r="21" spans="1:14" ht="15">
      <c r="A21" s="2"/>
      <c r="B21" s="2" t="s">
        <v>18</v>
      </c>
      <c r="C21" s="7">
        <f>SUM(C19+C20)</f>
        <v>390.85</v>
      </c>
      <c r="D21" s="6"/>
      <c r="E21" s="7">
        <f>SUM(E19+E20)</f>
        <v>234.85000000000002</v>
      </c>
      <c r="F21" s="6"/>
      <c r="G21" s="7">
        <f>SUM(G19+G20)</f>
        <v>16</v>
      </c>
      <c r="H21" s="6"/>
      <c r="I21" s="7">
        <f>SUM(I19+I20)</f>
        <v>528</v>
      </c>
      <c r="J21" s="6"/>
      <c r="K21" s="7">
        <f>SUM(K19+K20)</f>
        <v>445</v>
      </c>
      <c r="L21" s="2"/>
      <c r="M21" s="2"/>
      <c r="N21" s="2"/>
    </row>
    <row r="22" spans="1:14" ht="15">
      <c r="A22" s="2"/>
      <c r="B22" s="2"/>
      <c r="C22" s="5"/>
      <c r="D22" s="6"/>
      <c r="E22" s="5"/>
      <c r="F22" s="6"/>
      <c r="G22" s="5"/>
      <c r="H22" s="6"/>
      <c r="I22" s="5"/>
      <c r="J22" s="6"/>
      <c r="K22" s="5"/>
      <c r="L22" s="2"/>
      <c r="M22" s="2"/>
      <c r="N22" s="2"/>
    </row>
    <row r="23" spans="1:14" ht="15">
      <c r="A23" s="2" t="s">
        <v>20</v>
      </c>
      <c r="B23" s="2" t="s">
        <v>16</v>
      </c>
      <c r="C23" s="5">
        <v>8358.2</v>
      </c>
      <c r="D23" s="6"/>
      <c r="E23" s="5">
        <v>7108.67</v>
      </c>
      <c r="F23" s="6"/>
      <c r="G23" s="5">
        <v>6588</v>
      </c>
      <c r="H23" s="6"/>
      <c r="I23" s="5">
        <v>4410</v>
      </c>
      <c r="J23" s="6"/>
      <c r="K23" s="5">
        <v>3594</v>
      </c>
      <c r="L23" s="2"/>
      <c r="M23" s="2"/>
      <c r="N23" s="2"/>
    </row>
    <row r="24" spans="1:14" ht="15">
      <c r="A24" s="2"/>
      <c r="B24" s="2" t="s">
        <v>17</v>
      </c>
      <c r="C24" s="5">
        <f>-3836.72-20</f>
        <v>-3856.72</v>
      </c>
      <c r="D24" s="6"/>
      <c r="E24" s="5">
        <v>-3246.4</v>
      </c>
      <c r="F24" s="6"/>
      <c r="G24" s="5">
        <v>-2191</v>
      </c>
      <c r="H24" s="6"/>
      <c r="I24" s="7">
        <v>-1633</v>
      </c>
      <c r="J24" s="6"/>
      <c r="K24" s="7">
        <v>-2333</v>
      </c>
      <c r="L24" s="2"/>
      <c r="M24" s="2"/>
      <c r="N24" s="2"/>
    </row>
    <row r="25" spans="1:14" ht="15">
      <c r="A25" s="2"/>
      <c r="B25" s="2" t="s">
        <v>18</v>
      </c>
      <c r="C25" s="7">
        <f>SUM(C23+C24)</f>
        <v>4501.480000000001</v>
      </c>
      <c r="D25" s="6"/>
      <c r="E25" s="7">
        <f>SUM(E23+E24)</f>
        <v>3862.27</v>
      </c>
      <c r="F25" s="6"/>
      <c r="G25" s="7">
        <f>SUM(G23+G24)</f>
        <v>4397</v>
      </c>
      <c r="H25" s="6"/>
      <c r="I25" s="7">
        <f>SUM(I23:I24)</f>
        <v>2777</v>
      </c>
      <c r="J25" s="6"/>
      <c r="K25" s="7">
        <f>SUM(K23:K24)</f>
        <v>1261</v>
      </c>
      <c r="L25" s="2"/>
      <c r="M25" s="2"/>
      <c r="N25" s="2"/>
    </row>
    <row r="26" spans="1:14" ht="15.75">
      <c r="A26" s="2"/>
      <c r="B26" s="2"/>
      <c r="C26" s="5"/>
      <c r="D26" s="6"/>
      <c r="E26" s="5"/>
      <c r="F26" s="6"/>
      <c r="G26" s="5"/>
      <c r="H26" s="6"/>
      <c r="I26" s="8"/>
      <c r="J26" s="6"/>
      <c r="K26" s="8"/>
      <c r="L26" s="2"/>
      <c r="M26" s="2"/>
      <c r="N26" s="2"/>
    </row>
    <row r="27" spans="1:14" ht="15">
      <c r="A27" s="2" t="s">
        <v>21</v>
      </c>
      <c r="B27" s="2" t="s">
        <v>16</v>
      </c>
      <c r="C27" s="5"/>
      <c r="D27" s="6"/>
      <c r="E27" s="5">
        <v>1041.16</v>
      </c>
      <c r="F27" s="6"/>
      <c r="G27" s="5">
        <v>2507.9</v>
      </c>
      <c r="H27" s="6"/>
      <c r="I27" s="5">
        <v>0</v>
      </c>
      <c r="J27" s="6"/>
      <c r="K27" s="5">
        <v>0</v>
      </c>
      <c r="L27" s="2"/>
      <c r="M27" s="2"/>
      <c r="N27" s="2"/>
    </row>
    <row r="28" spans="1:14" ht="15">
      <c r="A28" s="2"/>
      <c r="B28" s="2" t="s">
        <v>17</v>
      </c>
      <c r="C28" s="5">
        <v>-6</v>
      </c>
      <c r="D28" s="6"/>
      <c r="E28" s="5">
        <v>-1041.16</v>
      </c>
      <c r="F28" s="6"/>
      <c r="G28" s="5">
        <v>-1148.74</v>
      </c>
      <c r="H28" s="6"/>
      <c r="I28" s="7">
        <v>0</v>
      </c>
      <c r="J28" s="6"/>
      <c r="K28" s="7">
        <v>0</v>
      </c>
      <c r="L28" s="2"/>
      <c r="M28" s="2"/>
      <c r="N28" s="2"/>
    </row>
    <row r="29" spans="1:14" ht="15">
      <c r="A29" s="2"/>
      <c r="B29" s="2" t="s">
        <v>18</v>
      </c>
      <c r="C29" s="7">
        <f>SUM(C27+C28)</f>
        <v>-6</v>
      </c>
      <c r="D29" s="6"/>
      <c r="E29" s="7">
        <f>SUM(E27+E28)</f>
        <v>0</v>
      </c>
      <c r="F29" s="6"/>
      <c r="G29" s="7">
        <f>SUM(G27+G28)</f>
        <v>1359.16</v>
      </c>
      <c r="H29" s="6"/>
      <c r="I29" s="7">
        <f>SUM(I27:I28)</f>
        <v>0</v>
      </c>
      <c r="J29" s="6"/>
      <c r="K29" s="7">
        <f>SUM(K27:K28)</f>
        <v>0</v>
      </c>
      <c r="L29" s="2"/>
      <c r="M29" s="2"/>
      <c r="N29" s="2"/>
    </row>
    <row r="30" spans="1:14" ht="15.75">
      <c r="A30" s="2"/>
      <c r="B30" s="2"/>
      <c r="C30" s="5"/>
      <c r="D30" s="6"/>
      <c r="E30" s="5"/>
      <c r="F30" s="6"/>
      <c r="G30" s="5"/>
      <c r="H30" s="6"/>
      <c r="I30" s="8"/>
      <c r="J30" s="6"/>
      <c r="K30" s="8"/>
      <c r="L30" s="2"/>
      <c r="M30" s="2"/>
      <c r="N30" s="2"/>
    </row>
    <row r="31" spans="1:14" ht="15">
      <c r="A31" s="2" t="s">
        <v>23</v>
      </c>
      <c r="B31" s="2" t="s">
        <v>16</v>
      </c>
      <c r="C31" s="5">
        <v>180</v>
      </c>
      <c r="D31" s="6"/>
      <c r="E31" s="7"/>
      <c r="F31" s="6"/>
      <c r="G31" s="7"/>
      <c r="H31" s="6"/>
      <c r="I31" s="7"/>
      <c r="J31" s="6"/>
      <c r="K31" s="7"/>
      <c r="L31" s="2"/>
      <c r="M31" s="2"/>
      <c r="N31" s="2"/>
    </row>
    <row r="32" spans="1:14" ht="15">
      <c r="A32" s="2"/>
      <c r="B32" s="2" t="s">
        <v>17</v>
      </c>
      <c r="C32" s="5">
        <v>-606.77</v>
      </c>
      <c r="D32" s="6"/>
      <c r="E32" s="5">
        <v>-60</v>
      </c>
      <c r="F32" s="6"/>
      <c r="G32" s="5">
        <v>-422</v>
      </c>
      <c r="H32" s="6"/>
      <c r="I32" s="5">
        <v>-164</v>
      </c>
      <c r="J32" s="6"/>
      <c r="K32" s="5">
        <v>-73</v>
      </c>
      <c r="L32" s="2"/>
      <c r="M32" s="2"/>
      <c r="N32" s="2"/>
    </row>
    <row r="33" spans="1:14" ht="15">
      <c r="A33" s="2"/>
      <c r="B33" s="2" t="s">
        <v>18</v>
      </c>
      <c r="C33" s="7">
        <f>SUM(C31+C32)</f>
        <v>-426.77</v>
      </c>
      <c r="D33" s="6"/>
      <c r="E33" s="7">
        <f>SUM(E31+E32)</f>
        <v>-60</v>
      </c>
      <c r="F33" s="6"/>
      <c r="G33" s="7">
        <f>SUM(G31+G32)</f>
        <v>-422</v>
      </c>
      <c r="H33" s="6"/>
      <c r="I33" s="7">
        <f>SUM(I31+I32)</f>
        <v>-164</v>
      </c>
      <c r="J33" s="6"/>
      <c r="K33" s="7">
        <f>SUM(K31+K32)</f>
        <v>-73</v>
      </c>
      <c r="L33" s="2"/>
      <c r="M33" s="2"/>
      <c r="N33" s="2"/>
    </row>
    <row r="34" spans="1:14" ht="15">
      <c r="A34" s="2"/>
      <c r="B34" s="2"/>
      <c r="C34" s="5"/>
      <c r="D34" s="6"/>
      <c r="E34" s="5"/>
      <c r="F34" s="6"/>
      <c r="G34" s="5"/>
      <c r="H34" s="6"/>
      <c r="I34" s="5"/>
      <c r="J34" s="6"/>
      <c r="K34" s="5"/>
      <c r="L34" s="2"/>
      <c r="M34" s="2"/>
      <c r="N34" s="2"/>
    </row>
    <row r="35" spans="1:14" ht="15">
      <c r="A35" s="2" t="s">
        <v>22</v>
      </c>
      <c r="B35" s="2" t="s">
        <v>16</v>
      </c>
      <c r="C35" s="5">
        <v>300</v>
      </c>
      <c r="D35" s="6"/>
      <c r="E35" s="7"/>
      <c r="F35" s="6"/>
      <c r="G35" s="7"/>
      <c r="H35" s="6"/>
      <c r="I35" s="7"/>
      <c r="J35" s="6"/>
      <c r="K35" s="7"/>
      <c r="L35" s="2"/>
      <c r="M35" s="2"/>
      <c r="N35" s="2"/>
    </row>
    <row r="36" spans="1:14" ht="15">
      <c r="A36" s="2"/>
      <c r="B36" s="2" t="s">
        <v>17</v>
      </c>
      <c r="C36" s="5">
        <v>-773.5</v>
      </c>
      <c r="D36" s="6"/>
      <c r="E36" s="5">
        <v>-336.64</v>
      </c>
      <c r="F36" s="6"/>
      <c r="G36" s="5">
        <v>-441</v>
      </c>
      <c r="H36" s="6"/>
      <c r="I36" s="5">
        <v>-211</v>
      </c>
      <c r="J36" s="6"/>
      <c r="K36" s="5">
        <v>-78</v>
      </c>
      <c r="L36" s="2"/>
      <c r="M36" s="2"/>
      <c r="N36" s="2"/>
    </row>
    <row r="37" spans="1:14" ht="15">
      <c r="A37" s="2"/>
      <c r="B37" s="2" t="s">
        <v>18</v>
      </c>
      <c r="C37" s="7">
        <f>SUM(C35+C36)</f>
        <v>-473.5</v>
      </c>
      <c r="D37" s="6"/>
      <c r="E37" s="7">
        <f>SUM(E35+E36)</f>
        <v>-336.64</v>
      </c>
      <c r="F37" s="6"/>
      <c r="G37" s="7">
        <f>SUM(G35+G36)</f>
        <v>-441</v>
      </c>
      <c r="H37" s="6"/>
      <c r="I37" s="7">
        <f>SUM(I35+I36)</f>
        <v>-211</v>
      </c>
      <c r="J37" s="6"/>
      <c r="K37" s="7">
        <f>SUM(K35+K36)</f>
        <v>-78</v>
      </c>
      <c r="L37" s="2"/>
      <c r="M37" s="2"/>
      <c r="N37" s="2"/>
    </row>
    <row r="38" spans="1:14" ht="15">
      <c r="A38" s="2"/>
      <c r="B38" s="2"/>
      <c r="C38" s="5"/>
      <c r="D38" s="6"/>
      <c r="E38" s="5"/>
      <c r="F38" s="6"/>
      <c r="G38" s="5"/>
      <c r="H38" s="6"/>
      <c r="I38" s="5"/>
      <c r="J38" s="6"/>
      <c r="K38" s="5"/>
      <c r="L38" s="2"/>
      <c r="M38" s="2"/>
      <c r="N38" s="2"/>
    </row>
    <row r="39" spans="1:14" ht="15">
      <c r="A39" s="2" t="s">
        <v>28</v>
      </c>
      <c r="B39" s="2" t="s">
        <v>16</v>
      </c>
      <c r="C39" s="5">
        <f>SUM(C11+C15+C19+C23+C27+C31+C35)</f>
        <v>13449.36</v>
      </c>
      <c r="D39" s="6"/>
      <c r="E39" s="5">
        <f>SUM(E11+E15+E19+E23+E27)</f>
        <v>19404.43</v>
      </c>
      <c r="F39" s="6"/>
      <c r="G39" s="5">
        <f>SUM(G11+G15+G19+G23+G27)</f>
        <v>14790.9</v>
      </c>
      <c r="H39" s="6"/>
      <c r="I39" s="5">
        <f>SUM(I11+I15+I19+I23+I27)</f>
        <v>8945</v>
      </c>
      <c r="J39" s="6"/>
      <c r="K39" s="5">
        <f>SUM(K11+K15+K19+K23+K27)</f>
        <v>8030</v>
      </c>
      <c r="L39" s="2"/>
      <c r="M39" s="2"/>
      <c r="N39" s="2"/>
    </row>
    <row r="40" spans="1:14" ht="15">
      <c r="A40" s="2"/>
      <c r="B40" s="2" t="s">
        <v>17</v>
      </c>
      <c r="C40" s="5">
        <f>SUM(C12+C16+C20+C24+C28+C32+C36)</f>
        <v>-6773.43</v>
      </c>
      <c r="D40" s="6"/>
      <c r="E40" s="5">
        <f>SUM(E12+E16+E20+E24+E28+E33+E37)</f>
        <v>-6789.43</v>
      </c>
      <c r="F40" s="6"/>
      <c r="G40" s="5">
        <f>SUM(G12+G16+G20+G24+G28+G33+G37)</f>
        <v>-6756.74</v>
      </c>
      <c r="H40" s="6"/>
      <c r="I40" s="5">
        <f>SUM(I12+I16+I20+I24+I28+I33+I37)</f>
        <v>-3458</v>
      </c>
      <c r="J40" s="6"/>
      <c r="K40" s="5">
        <f>SUM(K12+K16+K20+K24+K28+K33+K37)</f>
        <v>-4844</v>
      </c>
      <c r="L40" s="2"/>
      <c r="M40" s="2"/>
      <c r="N40" s="2"/>
    </row>
    <row r="41" spans="1:14" ht="15.75">
      <c r="A41" s="1"/>
      <c r="B41" s="1" t="s">
        <v>27</v>
      </c>
      <c r="C41" s="8">
        <f>SUM(C39:C40)</f>
        <v>6675.93</v>
      </c>
      <c r="D41" s="9"/>
      <c r="E41" s="8">
        <f>SUM(E39:E40)</f>
        <v>12615</v>
      </c>
      <c r="F41" s="9"/>
      <c r="G41" s="8">
        <f>SUM(G39:G40)</f>
        <v>8034.16</v>
      </c>
      <c r="H41" s="9"/>
      <c r="I41" s="8">
        <f>SUM(I39:I40)</f>
        <v>5487</v>
      </c>
      <c r="J41" s="6"/>
      <c r="K41" s="8">
        <f>SUM(K39:K40)</f>
        <v>3186</v>
      </c>
      <c r="L41" s="2"/>
      <c r="M41" s="2"/>
      <c r="N41" s="2"/>
    </row>
    <row r="42" spans="1:14" ht="15.75">
      <c r="A42" s="1"/>
      <c r="B42" s="1"/>
      <c r="C42" s="6"/>
      <c r="D42" s="9"/>
      <c r="E42" s="6"/>
      <c r="F42" s="9"/>
      <c r="G42" s="6"/>
      <c r="H42" s="9"/>
      <c r="I42" s="8"/>
      <c r="J42" s="6"/>
      <c r="K42" s="8"/>
      <c r="L42" s="2"/>
      <c r="M42" s="2"/>
      <c r="N42" s="2"/>
    </row>
    <row r="43" spans="1:14" ht="15.75">
      <c r="A43" s="1" t="s">
        <v>3</v>
      </c>
      <c r="B43" s="1"/>
      <c r="C43" s="6"/>
      <c r="D43" s="9"/>
      <c r="E43" s="6"/>
      <c r="F43" s="9"/>
      <c r="G43" s="6"/>
      <c r="H43" s="9"/>
      <c r="I43" s="8"/>
      <c r="J43" s="6"/>
      <c r="K43" s="8"/>
      <c r="L43" s="2"/>
      <c r="M43" s="2"/>
      <c r="N43" s="2"/>
    </row>
    <row r="44" spans="1:14" ht="15">
      <c r="A44" s="2" t="s">
        <v>5</v>
      </c>
      <c r="B44" s="2"/>
      <c r="C44" s="5">
        <v>201</v>
      </c>
      <c r="D44" s="6"/>
      <c r="E44" s="5">
        <v>2.58</v>
      </c>
      <c r="F44" s="6"/>
      <c r="G44" s="5">
        <v>26</v>
      </c>
      <c r="H44" s="6"/>
      <c r="I44" s="5">
        <v>309</v>
      </c>
      <c r="J44" s="6"/>
      <c r="K44" s="5">
        <v>100</v>
      </c>
      <c r="L44" s="2"/>
      <c r="M44" s="2"/>
      <c r="N44" s="2"/>
    </row>
    <row r="45" spans="1:14" ht="15">
      <c r="A45" s="2" t="s">
        <v>31</v>
      </c>
      <c r="B45" s="2"/>
      <c r="C45" s="5">
        <v>-35.48</v>
      </c>
      <c r="D45" s="6"/>
      <c r="E45" s="5"/>
      <c r="F45" s="6"/>
      <c r="G45" s="5"/>
      <c r="H45" s="6"/>
      <c r="I45" s="5"/>
      <c r="J45" s="6"/>
      <c r="K45" s="5"/>
      <c r="L45" s="2"/>
      <c r="M45" s="2"/>
      <c r="N45" s="2"/>
    </row>
    <row r="46" spans="1:14" ht="15">
      <c r="A46" s="2" t="s">
        <v>4</v>
      </c>
      <c r="B46" s="2"/>
      <c r="C46" s="5">
        <v>-113.12</v>
      </c>
      <c r="D46" s="6"/>
      <c r="E46" s="5">
        <v>-393.31</v>
      </c>
      <c r="F46" s="6"/>
      <c r="G46" s="5">
        <v>-509</v>
      </c>
      <c r="H46" s="6"/>
      <c r="I46" s="5">
        <v>-382</v>
      </c>
      <c r="J46" s="10"/>
      <c r="K46" s="5">
        <v>-162</v>
      </c>
      <c r="L46" s="2"/>
      <c r="M46" s="2"/>
      <c r="N46" s="2"/>
    </row>
    <row r="47" spans="1:14" ht="15">
      <c r="A47" s="2" t="s">
        <v>8</v>
      </c>
      <c r="B47" s="2"/>
      <c r="C47" s="5">
        <v>-636</v>
      </c>
      <c r="D47" s="6"/>
      <c r="E47" s="5">
        <v>-434</v>
      </c>
      <c r="F47" s="6"/>
      <c r="G47" s="5">
        <v>-115</v>
      </c>
      <c r="H47" s="6"/>
      <c r="I47" s="5">
        <v>-252</v>
      </c>
      <c r="J47" s="6"/>
      <c r="K47" s="5">
        <v>-805</v>
      </c>
      <c r="L47" s="2"/>
      <c r="M47" s="2"/>
      <c r="N47" s="2"/>
    </row>
    <row r="48" spans="1:14" ht="15">
      <c r="A48" s="2" t="s">
        <v>6</v>
      </c>
      <c r="B48" s="2"/>
      <c r="C48" s="5">
        <v>-3962.74</v>
      </c>
      <c r="D48" s="6"/>
      <c r="E48" s="5">
        <v>-2730.01</v>
      </c>
      <c r="F48" s="6"/>
      <c r="G48" s="5">
        <v>-1246</v>
      </c>
      <c r="H48" s="6"/>
      <c r="I48" s="5">
        <v>-549</v>
      </c>
      <c r="J48" s="6"/>
      <c r="K48" s="5">
        <v>-400</v>
      </c>
      <c r="L48" s="2"/>
      <c r="M48" s="2"/>
      <c r="N48" s="2"/>
    </row>
    <row r="49" spans="1:14" ht="15">
      <c r="A49" s="2" t="s">
        <v>32</v>
      </c>
      <c r="B49" s="2"/>
      <c r="C49" s="5">
        <v>-200</v>
      </c>
      <c r="D49" s="6"/>
      <c r="E49" s="5"/>
      <c r="F49" s="6"/>
      <c r="G49" s="5"/>
      <c r="H49" s="6"/>
      <c r="I49" s="5"/>
      <c r="J49" s="6"/>
      <c r="K49" s="5"/>
      <c r="L49" s="2"/>
      <c r="M49" s="2"/>
      <c r="N49" s="2"/>
    </row>
    <row r="50" spans="1:14" ht="15">
      <c r="A50" s="2" t="s">
        <v>12</v>
      </c>
      <c r="B50" s="2"/>
      <c r="C50" s="5">
        <v>399.03</v>
      </c>
      <c r="D50" s="6"/>
      <c r="E50" s="5">
        <v>-2565.44</v>
      </c>
      <c r="F50" s="6"/>
      <c r="G50" s="5">
        <f>-1304-437</f>
        <v>-1741</v>
      </c>
      <c r="H50" s="6"/>
      <c r="I50" s="5">
        <v>-635</v>
      </c>
      <c r="J50" s="6"/>
      <c r="K50" s="5">
        <v>-608</v>
      </c>
      <c r="L50" s="2"/>
      <c r="M50" s="2"/>
      <c r="N50" s="2"/>
    </row>
    <row r="51" spans="1:14" ht="15.75">
      <c r="A51" s="2" t="s">
        <v>11</v>
      </c>
      <c r="B51" s="2"/>
      <c r="C51" s="5">
        <f>-113.35+-80+-42.8+-525.8</f>
        <v>-761.9499999999999</v>
      </c>
      <c r="D51" s="9"/>
      <c r="E51" s="5">
        <v>-1727.35</v>
      </c>
      <c r="F51" s="9"/>
      <c r="G51" s="5">
        <v>-615</v>
      </c>
      <c r="H51" s="9"/>
      <c r="I51" s="5">
        <v>-463</v>
      </c>
      <c r="J51" s="6"/>
      <c r="K51" s="5">
        <v>-50</v>
      </c>
      <c r="L51" s="2"/>
      <c r="M51" s="2"/>
      <c r="N51" s="2"/>
    </row>
    <row r="52" spans="1:14" ht="15">
      <c r="A52" s="2" t="s">
        <v>9</v>
      </c>
      <c r="B52" s="2"/>
      <c r="C52" s="5">
        <v>-2048.96</v>
      </c>
      <c r="D52" s="6"/>
      <c r="E52" s="5">
        <v>-779.97</v>
      </c>
      <c r="F52" s="6"/>
      <c r="G52" s="5">
        <f>-1095+-3059</f>
        <v>-4154</v>
      </c>
      <c r="H52" s="6"/>
      <c r="I52" s="5">
        <v>-1077</v>
      </c>
      <c r="J52" s="6"/>
      <c r="K52" s="5">
        <v>-292</v>
      </c>
      <c r="L52" s="2"/>
      <c r="M52" s="2"/>
      <c r="N52" s="2"/>
    </row>
    <row r="53" spans="1:14" ht="15">
      <c r="A53" s="2" t="s">
        <v>26</v>
      </c>
      <c r="B53" s="2"/>
      <c r="C53" s="5">
        <v>750</v>
      </c>
      <c r="D53" s="6"/>
      <c r="E53" s="5">
        <v>785</v>
      </c>
      <c r="F53" s="6"/>
      <c r="G53" s="5">
        <v>0</v>
      </c>
      <c r="H53" s="6"/>
      <c r="I53" s="5">
        <v>0</v>
      </c>
      <c r="J53" s="6"/>
      <c r="K53" s="5">
        <v>0</v>
      </c>
      <c r="L53" s="2"/>
      <c r="M53" s="2"/>
      <c r="N53" s="2"/>
    </row>
    <row r="54" spans="1:14" ht="15">
      <c r="A54" s="2" t="s">
        <v>7</v>
      </c>
      <c r="B54" s="2"/>
      <c r="C54" s="5">
        <v>-1980</v>
      </c>
      <c r="D54" s="6"/>
      <c r="E54" s="5">
        <v>-2533.95</v>
      </c>
      <c r="F54" s="6"/>
      <c r="G54" s="5">
        <v>-2585</v>
      </c>
      <c r="H54" s="6"/>
      <c r="I54" s="5">
        <v>-1687</v>
      </c>
      <c r="J54" s="6"/>
      <c r="K54" s="5">
        <v>-2905</v>
      </c>
      <c r="L54" s="2"/>
      <c r="M54" s="2"/>
      <c r="N54" s="2"/>
    </row>
    <row r="55" spans="1:14" ht="15">
      <c r="A55" s="2" t="s">
        <v>10</v>
      </c>
      <c r="B55" s="2"/>
      <c r="C55" s="5">
        <v>-1017.3</v>
      </c>
      <c r="D55" s="6"/>
      <c r="E55" s="5">
        <v>-780.84</v>
      </c>
      <c r="F55" s="6"/>
      <c r="G55" s="5">
        <v>-726</v>
      </c>
      <c r="H55" s="6"/>
      <c r="I55" s="5">
        <v>-518</v>
      </c>
      <c r="J55" s="6"/>
      <c r="K55" s="5">
        <v>-400</v>
      </c>
      <c r="L55" s="2"/>
      <c r="M55" s="2"/>
      <c r="N55" s="2"/>
    </row>
    <row r="56" spans="1:14" ht="15">
      <c r="A56" s="2" t="s">
        <v>0</v>
      </c>
      <c r="B56" s="2"/>
      <c r="C56" s="7">
        <v>-756.38</v>
      </c>
      <c r="D56" s="6"/>
      <c r="E56" s="7">
        <v>-215</v>
      </c>
      <c r="F56" s="6"/>
      <c r="G56" s="7">
        <v>-294</v>
      </c>
      <c r="H56" s="6"/>
      <c r="I56" s="7">
        <v>-833</v>
      </c>
      <c r="J56" s="6"/>
      <c r="K56" s="7">
        <v>-833</v>
      </c>
      <c r="L56" s="2"/>
      <c r="M56" s="2"/>
      <c r="N56" s="2"/>
    </row>
    <row r="57" spans="1:14" ht="15.75">
      <c r="A57" s="1" t="s">
        <v>14</v>
      </c>
      <c r="B57" s="1"/>
      <c r="C57" s="8">
        <f>SUM(C44:C56)</f>
        <v>-10161.9</v>
      </c>
      <c r="D57" s="9"/>
      <c r="E57" s="8">
        <f>SUM(E44:E56)</f>
        <v>-11372.29</v>
      </c>
      <c r="F57" s="9"/>
      <c r="G57" s="8">
        <f>SUM(G44:G56)</f>
        <v>-11959</v>
      </c>
      <c r="H57" s="9"/>
      <c r="I57" s="8">
        <f>SUM(I44:I56)</f>
        <v>-6087</v>
      </c>
      <c r="J57" s="11"/>
      <c r="K57" s="8">
        <f>SUM(K44:K56)</f>
        <v>-6355</v>
      </c>
      <c r="L57" s="2"/>
      <c r="M57" s="2"/>
      <c r="N57" s="2"/>
    </row>
    <row r="58" spans="1:14" ht="1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2"/>
      <c r="M58" s="2"/>
      <c r="N58" s="2"/>
    </row>
    <row r="59" spans="1:14" ht="15.75">
      <c r="A59" s="1" t="s">
        <v>13</v>
      </c>
      <c r="B59" s="1"/>
      <c r="C59" s="11">
        <v>7251.38</v>
      </c>
      <c r="D59" s="9"/>
      <c r="E59" s="11">
        <f>8520.39-1455</f>
        <v>7065.389999999999</v>
      </c>
      <c r="F59" s="9"/>
      <c r="G59" s="11">
        <v>5739</v>
      </c>
      <c r="H59" s="9"/>
      <c r="I59" s="11">
        <v>2930</v>
      </c>
      <c r="J59" s="6"/>
      <c r="K59" s="11">
        <v>2507</v>
      </c>
      <c r="L59" s="2"/>
      <c r="M59" s="2"/>
      <c r="N59" s="2"/>
    </row>
    <row r="60" spans="1:14" ht="1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2"/>
      <c r="M60" s="2"/>
      <c r="N60" s="2"/>
    </row>
    <row r="61" spans="1:14" ht="15">
      <c r="A61" s="2"/>
      <c r="B61" s="2"/>
      <c r="C61" s="5"/>
      <c r="D61" s="6"/>
      <c r="E61" s="5"/>
      <c r="F61" s="6"/>
      <c r="G61" s="5"/>
      <c r="H61" s="6"/>
      <c r="I61" s="6"/>
      <c r="J61" s="6"/>
      <c r="K61" s="6"/>
      <c r="L61" s="2"/>
      <c r="M61" s="2"/>
      <c r="N61" s="2"/>
    </row>
    <row r="62" spans="1:14" ht="15.75">
      <c r="A62" s="1" t="s">
        <v>15</v>
      </c>
      <c r="B62" s="1"/>
      <c r="C62" s="8">
        <f>C41+C57+C59</f>
        <v>3765.4100000000008</v>
      </c>
      <c r="D62" s="6"/>
      <c r="E62" s="8">
        <f>E41+E57+E59</f>
        <v>8308.099999999999</v>
      </c>
      <c r="F62" s="6"/>
      <c r="G62" s="8">
        <f>G41+G57+G59</f>
        <v>1814.1599999999999</v>
      </c>
      <c r="H62" s="6"/>
      <c r="I62" s="8">
        <f>I41+I57+I59</f>
        <v>2330</v>
      </c>
      <c r="J62" s="9"/>
      <c r="K62" s="8">
        <f>K41+K57+K59</f>
        <v>-662</v>
      </c>
      <c r="L62" s="2"/>
      <c r="M62" s="2"/>
      <c r="N62" s="2"/>
    </row>
    <row r="63" spans="2:14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 t="s">
        <v>29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 t="s">
        <v>33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sheetProtection/>
  <printOptions/>
  <pageMargins left="0.75" right="0.75" top="1" bottom="1" header="0.5" footer="0.5"/>
  <pageSetup orientation="portrait" paperSize="9" scale="68"/>
  <colBreaks count="1" manualBreakCount="1">
    <brk id="1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Thompson</dc:creator>
  <cp:keywords/>
  <dc:description/>
  <cp:lastModifiedBy>Mayfield</cp:lastModifiedBy>
  <cp:lastPrinted>2009-11-21T12:27:01Z</cp:lastPrinted>
  <dcterms:created xsi:type="dcterms:W3CDTF">1996-10-14T23:33:28Z</dcterms:created>
  <dcterms:modified xsi:type="dcterms:W3CDTF">2012-04-22T09:37:53Z</dcterms:modified>
  <cp:category/>
  <cp:version/>
  <cp:contentType/>
  <cp:contentStatus/>
</cp:coreProperties>
</file>